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730" activeTab="3"/>
  </bookViews>
  <sheets>
    <sheet name="Jauniai - vyrų" sheetId="1" r:id="rId1"/>
    <sheet name="Jauniai - misrus" sheetId="2" r:id="rId2"/>
    <sheet name="Suauge - vyrų " sheetId="3" r:id="rId3"/>
    <sheet name="Suauge - misrus" sheetId="4" r:id="rId4"/>
  </sheets>
  <definedNames/>
  <calcPr fullCalcOnLoad="1"/>
</workbook>
</file>

<file path=xl/sharedStrings.xml><?xml version="1.0" encoding="utf-8"?>
<sst xmlns="http://schemas.openxmlformats.org/spreadsheetml/2006/main" count="191" uniqueCount="67">
  <si>
    <t>Vieta</t>
  </si>
  <si>
    <t>Data</t>
  </si>
  <si>
    <t>Nr.</t>
  </si>
  <si>
    <t>Komanda</t>
  </si>
  <si>
    <t>KP1</t>
  </si>
  <si>
    <t>KP2</t>
  </si>
  <si>
    <t>KP3</t>
  </si>
  <si>
    <t>KP4</t>
  </si>
  <si>
    <t>KP5</t>
  </si>
  <si>
    <t>KP6</t>
  </si>
  <si>
    <t>KP7</t>
  </si>
  <si>
    <t>Amžiaus grupė</t>
  </si>
  <si>
    <t>Rezultatų lentelė</t>
  </si>
  <si>
    <t>Vyr. teisėjas</t>
  </si>
  <si>
    <t>Rima Markevičiūtė</t>
  </si>
  <si>
    <t>Edmundas Tilvikas</t>
  </si>
  <si>
    <t>Pelkė</t>
  </si>
  <si>
    <t>2013 06 30</t>
  </si>
  <si>
    <t>Pasaulio lietuvių sporto žaidynės – 2013</t>
  </si>
  <si>
    <t>KELIAUTOJŲ SPORTAS PĖSČIOMIS</t>
  </si>
  <si>
    <t>Stratas</t>
  </si>
  <si>
    <t>Finišas</t>
  </si>
  <si>
    <t>Laikas trasoje</t>
  </si>
  <si>
    <t>Azimutų poligonas</t>
  </si>
  <si>
    <t>Virvės metimas</t>
  </si>
  <si>
    <t>Mazgų rišimas</t>
  </si>
  <si>
    <t>Oro perkėla</t>
  </si>
  <si>
    <t>Pakilimas, traversas, nusileidimas</t>
  </si>
  <si>
    <t>Lygsvara</t>
  </si>
  <si>
    <t>Azimutas į raidę</t>
  </si>
  <si>
    <t>OS trasa</t>
  </si>
  <si>
    <t>Virvės markiravimas</t>
  </si>
  <si>
    <t>Sužeistojo nešimas</t>
  </si>
  <si>
    <t>Baudų suma</t>
  </si>
  <si>
    <t>Laikas už baudas</t>
  </si>
  <si>
    <t>Vyr. sekretorė</t>
  </si>
  <si>
    <t>Bendras laikas</t>
  </si>
  <si>
    <t>1b.t.=</t>
  </si>
  <si>
    <t>Laikas</t>
  </si>
  <si>
    <t>Jauniai (vyrai)</t>
  </si>
  <si>
    <t>Suaugę (mišrūs)</t>
  </si>
  <si>
    <t>Suaugę (vyrai)</t>
  </si>
  <si>
    <t>Jauniai (mišrūs)</t>
  </si>
  <si>
    <t>Vita Jutinskaitė Dovydas Auryla</t>
  </si>
  <si>
    <t>Ernestas Balčiūnas    Dovydas Kriščiūnas</t>
  </si>
  <si>
    <t>Darius Parniauskas Julius Matačiūnas</t>
  </si>
  <si>
    <t>Linas Pikelis     Šarūnas Kazlauskas</t>
  </si>
  <si>
    <t xml:space="preserve"> Artūras Koltunovas Maksimas Martynovas</t>
  </si>
  <si>
    <t>Julija Gerkytė Ramūnas Strumyla</t>
  </si>
  <si>
    <t>Brigita Vyšniauskaitė Gediminas Kriščiūnas</t>
  </si>
  <si>
    <t>Reda Rutkūnaitė Deimantė Dragūnaitė</t>
  </si>
  <si>
    <t>Benas Karpavičius Rugilė Stakėnaitė</t>
  </si>
  <si>
    <t>Bernadeta Žudytė     Ina Liaudanskaitė</t>
  </si>
  <si>
    <t>Laurynas Repečka Justina Podvornaja</t>
  </si>
  <si>
    <t>Laurynas Marcinkus Rolandas Pazdrazdis</t>
  </si>
  <si>
    <t>Karlis Dagis        Martinš Dagis</t>
  </si>
  <si>
    <t>Agnė Karalkevičiūtė Vygintas Karnuševičius</t>
  </si>
  <si>
    <t>Audrius Jurgelevičius Galina Jorudienė</t>
  </si>
  <si>
    <t>Gerda Andriuškevičiūtė Vilius Jorudas</t>
  </si>
  <si>
    <t>Liudas Ramanauskas Dalius Slavickas</t>
  </si>
  <si>
    <t>Marija Lukšyte Fancesco Crabuzza</t>
  </si>
  <si>
    <t>Orinta Delan         Sonata Delan</t>
  </si>
  <si>
    <t>Albertas Paškevič Edgaras Morozas</t>
  </si>
  <si>
    <t>Liubov Goroško      Giedrė Klimaitė</t>
  </si>
  <si>
    <t>Milda Dekaitė        Julius Jaskutis</t>
  </si>
  <si>
    <t>nebaigė</t>
  </si>
  <si>
    <t>-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</si>
</sst>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:mm:ss"/>
  </numFmts>
  <fonts count="49">
    <font>
      <sz val="10"/>
      <name val="Arial Baltic"/>
      <family val="0"/>
    </font>
    <font>
      <sz val="11"/>
      <color indexed="8"/>
      <name val="Calibri"/>
      <family val="2"/>
    </font>
    <font>
      <b/>
      <sz val="12"/>
      <name val="Arial Baltic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Baltic"/>
      <family val="2"/>
    </font>
    <font>
      <sz val="24"/>
      <name val="Balloon XBd TL"/>
      <family val="4"/>
    </font>
    <font>
      <sz val="14"/>
      <name val="Balloon XBd TL"/>
      <family val="4"/>
    </font>
    <font>
      <b/>
      <sz val="8"/>
      <name val="Arial Baltic"/>
      <family val="2"/>
    </font>
    <font>
      <b/>
      <sz val="8"/>
      <color indexed="10"/>
      <name val="Arial Baltic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Continuous" vertical="justify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21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21" fontId="3" fillId="0" borderId="10" xfId="0" applyNumberFormat="1" applyFont="1" applyBorder="1" applyAlignment="1" applyProtection="1">
      <alignment horizontal="center" vertical="center"/>
      <protection locked="0"/>
    </xf>
    <xf numFmtId="21" fontId="3" fillId="0" borderId="2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7" fillId="0" borderId="26" xfId="0" applyFont="1" applyBorder="1" applyAlignment="1">
      <alignment horizontal="center" vertical="center" textRotation="90"/>
    </xf>
    <xf numFmtId="0" fontId="3" fillId="0" borderId="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164" fontId="0" fillId="0" borderId="1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right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21" fontId="3" fillId="0" borderId="14" xfId="0" applyNumberFormat="1" applyFont="1" applyBorder="1" applyAlignment="1" applyProtection="1">
      <alignment horizontal="center" vertical="center"/>
      <protection locked="0"/>
    </xf>
    <xf numFmtId="21" fontId="3" fillId="0" borderId="30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21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2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21" fontId="3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/>
    </xf>
    <xf numFmtId="21" fontId="12" fillId="0" borderId="37" xfId="0" applyNumberFormat="1" applyFont="1" applyBorder="1" applyAlignment="1" applyProtection="1">
      <alignment horizontal="right" vertical="center"/>
      <protection/>
    </xf>
    <xf numFmtId="2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21" fontId="4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center" vertical="center" textRotation="90"/>
      <protection/>
    </xf>
    <xf numFmtId="0" fontId="7" fillId="0" borderId="21" xfId="0" applyFont="1" applyBorder="1" applyAlignment="1" applyProtection="1">
      <alignment horizontal="center" vertical="center" textRotation="90"/>
      <protection/>
    </xf>
    <xf numFmtId="0" fontId="7" fillId="0" borderId="22" xfId="0" applyFont="1" applyBorder="1" applyAlignment="1" applyProtection="1">
      <alignment horizontal="center" vertical="center" textRotation="90"/>
      <protection/>
    </xf>
    <xf numFmtId="0" fontId="0" fillId="0" borderId="28" xfId="0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0" fillId="0" borderId="34" xfId="0" applyFont="1" applyBorder="1" applyAlignment="1" applyProtection="1">
      <alignment horizontal="right" vertical="center"/>
      <protection/>
    </xf>
    <xf numFmtId="0" fontId="10" fillId="0" borderId="35" xfId="0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justify"/>
      <protection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164" fontId="0" fillId="0" borderId="27" xfId="0" applyNumberFormat="1" applyBorder="1" applyAlignment="1" quotePrefix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justify"/>
      <protection/>
    </xf>
    <xf numFmtId="0" fontId="1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justify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4" fillId="0" borderId="40" xfId="0" applyFont="1" applyBorder="1" applyAlignment="1" applyProtection="1">
      <alignment horizontal="center" vertical="center" textRotation="90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1</xdr:col>
      <xdr:colOff>1104900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1</xdr:col>
      <xdr:colOff>1114425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1</xdr:col>
      <xdr:colOff>1104900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1</xdr:col>
      <xdr:colOff>1114425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.875" style="16" customWidth="1"/>
    <col min="2" max="2" width="19.375" style="16" customWidth="1"/>
    <col min="3" max="3" width="9.375" style="16" hidden="1" customWidth="1"/>
    <col min="4" max="4" width="0" style="16" hidden="1" customWidth="1"/>
    <col min="5" max="5" width="8.875" style="16" customWidth="1"/>
    <col min="6" max="7" width="3.75390625" style="16" customWidth="1"/>
    <col min="8" max="8" width="3.75390625" style="16" hidden="1" customWidth="1"/>
    <col min="9" max="26" width="3.75390625" style="16" customWidth="1"/>
    <col min="27" max="27" width="3.75390625" style="16" hidden="1" customWidth="1"/>
    <col min="28" max="29" width="3.75390625" style="16" customWidth="1"/>
    <col min="30" max="30" width="6.625" style="16" customWidth="1"/>
    <col min="31" max="31" width="9.00390625" style="16" customWidth="1"/>
    <col min="32" max="32" width="9.875" style="16" customWidth="1"/>
    <col min="33" max="33" width="7.75390625" style="16" customWidth="1"/>
    <col min="35" max="35" width="10.375" style="0" customWidth="1"/>
    <col min="37" max="38" width="9.125" style="0" hidden="1" customWidth="1"/>
  </cols>
  <sheetData>
    <row r="1" spans="1:33" ht="30.75" thickBot="1">
      <c r="A1" s="12"/>
      <c r="B1" s="13"/>
      <c r="C1" s="155"/>
      <c r="D1" s="156"/>
      <c r="E1" s="156"/>
      <c r="F1" s="157" t="s">
        <v>18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4"/>
      <c r="AA1" s="15"/>
      <c r="AB1" s="15"/>
      <c r="AC1" s="15"/>
      <c r="AD1" s="15" t="s">
        <v>11</v>
      </c>
      <c r="AF1" s="167" t="s">
        <v>39</v>
      </c>
      <c r="AG1" s="167"/>
    </row>
    <row r="2" spans="1:33" ht="15.75" thickBot="1">
      <c r="A2" s="12"/>
      <c r="B2"/>
      <c r="C2" s="17"/>
      <c r="D2" s="17"/>
      <c r="E2" s="17"/>
      <c r="F2" s="17"/>
      <c r="G2" s="17"/>
      <c r="H2" s="17"/>
      <c r="I2" s="1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8"/>
      <c r="AA2" s="18"/>
      <c r="AB2" s="18"/>
      <c r="AC2" s="18"/>
      <c r="AD2" s="18"/>
      <c r="AF2" s="19"/>
      <c r="AG2" s="19"/>
    </row>
    <row r="3" spans="1:33" ht="18.75" thickBot="1">
      <c r="A3" s="12"/>
      <c r="B3" s="13"/>
      <c r="D3" s="19"/>
      <c r="F3" s="19"/>
      <c r="H3" s="19"/>
      <c r="K3" s="34" t="s">
        <v>19</v>
      </c>
      <c r="L3" s="12"/>
      <c r="N3" s="17"/>
      <c r="O3" s="17"/>
      <c r="P3" s="17"/>
      <c r="R3" s="17"/>
      <c r="S3" s="17"/>
      <c r="T3" s="20" t="s">
        <v>12</v>
      </c>
      <c r="U3" s="17"/>
      <c r="V3" s="17"/>
      <c r="W3" s="17"/>
      <c r="X3" s="17"/>
      <c r="Y3" s="17"/>
      <c r="AA3" s="18"/>
      <c r="AB3" s="18"/>
      <c r="AC3" s="18"/>
      <c r="AD3" s="18" t="s">
        <v>1</v>
      </c>
      <c r="AF3" s="21" t="s">
        <v>17</v>
      </c>
      <c r="AG3" s="21"/>
    </row>
    <row r="4" spans="1:33" ht="16.5" thickBot="1">
      <c r="A4" s="12"/>
      <c r="B4" s="13"/>
      <c r="C4" s="17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74" s="1" customFormat="1" ht="106.5" customHeight="1" thickBot="1">
      <c r="A5" s="22" t="s">
        <v>2</v>
      </c>
      <c r="B5" s="62" t="s">
        <v>3</v>
      </c>
      <c r="C5" s="93" t="s">
        <v>20</v>
      </c>
      <c r="D5" s="94" t="s">
        <v>21</v>
      </c>
      <c r="E5" s="95" t="s">
        <v>22</v>
      </c>
      <c r="F5" s="169" t="s">
        <v>23</v>
      </c>
      <c r="G5" s="170"/>
      <c r="H5" s="171"/>
      <c r="I5" s="44" t="s">
        <v>24</v>
      </c>
      <c r="J5" s="169" t="s">
        <v>25</v>
      </c>
      <c r="K5" s="170"/>
      <c r="L5" s="171"/>
      <c r="M5" s="169" t="s">
        <v>16</v>
      </c>
      <c r="N5" s="171"/>
      <c r="O5" s="169" t="s">
        <v>26</v>
      </c>
      <c r="P5" s="171"/>
      <c r="Q5" s="169" t="s">
        <v>27</v>
      </c>
      <c r="R5" s="171"/>
      <c r="S5" s="44" t="s">
        <v>28</v>
      </c>
      <c r="T5" s="51" t="s">
        <v>29</v>
      </c>
      <c r="U5" s="163" t="s">
        <v>30</v>
      </c>
      <c r="V5" s="164"/>
      <c r="W5" s="164"/>
      <c r="X5" s="164"/>
      <c r="Y5" s="164"/>
      <c r="Z5" s="164"/>
      <c r="AA5" s="165"/>
      <c r="AB5" s="51" t="s">
        <v>31</v>
      </c>
      <c r="AC5" s="51" t="s">
        <v>32</v>
      </c>
      <c r="AD5" s="53" t="s">
        <v>33</v>
      </c>
      <c r="AE5" s="54" t="s">
        <v>34</v>
      </c>
      <c r="AF5" s="51" t="s">
        <v>36</v>
      </c>
      <c r="AG5" s="51" t="s">
        <v>0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48" customFormat="1" ht="13.5" thickBot="1">
      <c r="A6" s="77"/>
      <c r="B6" s="78"/>
      <c r="C6" s="79"/>
      <c r="D6" s="80"/>
      <c r="E6" s="81"/>
      <c r="F6" s="82">
        <v>1</v>
      </c>
      <c r="G6" s="83">
        <v>2</v>
      </c>
      <c r="H6" s="84">
        <v>3</v>
      </c>
      <c r="I6" s="85"/>
      <c r="J6" s="82">
        <v>1</v>
      </c>
      <c r="K6" s="83">
        <v>2</v>
      </c>
      <c r="L6" s="84">
        <v>3</v>
      </c>
      <c r="M6" s="82">
        <v>1</v>
      </c>
      <c r="N6" s="84">
        <v>2</v>
      </c>
      <c r="O6" s="82">
        <v>1</v>
      </c>
      <c r="P6" s="84">
        <v>2</v>
      </c>
      <c r="Q6" s="82">
        <v>1</v>
      </c>
      <c r="R6" s="84">
        <v>2</v>
      </c>
      <c r="S6" s="85"/>
      <c r="T6" s="50"/>
      <c r="U6" s="86" t="s">
        <v>4</v>
      </c>
      <c r="V6" s="87" t="s">
        <v>5</v>
      </c>
      <c r="W6" s="88" t="s">
        <v>6</v>
      </c>
      <c r="X6" s="87" t="s">
        <v>7</v>
      </c>
      <c r="Y6" s="88" t="s">
        <v>8</v>
      </c>
      <c r="Z6" s="87" t="s">
        <v>9</v>
      </c>
      <c r="AA6" s="89" t="s">
        <v>10</v>
      </c>
      <c r="AB6" s="90"/>
      <c r="AC6" s="50"/>
      <c r="AD6" s="91" t="s">
        <v>37</v>
      </c>
      <c r="AE6" s="92">
        <v>0.00034722222222222224</v>
      </c>
      <c r="AF6" s="50"/>
      <c r="AG6" s="50"/>
      <c r="AH6" s="47"/>
      <c r="AI6" s="47"/>
      <c r="AJ6" s="47"/>
      <c r="AK6" s="30" t="s">
        <v>38</v>
      </c>
      <c r="AL6" s="31" t="s">
        <v>0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s="1" customFormat="1" ht="42.75" customHeight="1">
      <c r="A7" s="68">
        <v>6</v>
      </c>
      <c r="B7" s="132" t="s">
        <v>47</v>
      </c>
      <c r="C7" s="27">
        <v>0.019444444444444445</v>
      </c>
      <c r="D7" s="27">
        <v>0.05752314814814815</v>
      </c>
      <c r="E7" s="69">
        <f>D7-C7</f>
        <v>0.038078703703703705</v>
      </c>
      <c r="F7" s="29">
        <v>0</v>
      </c>
      <c r="G7" s="70">
        <v>0</v>
      </c>
      <c r="H7" s="28"/>
      <c r="I7" s="71">
        <v>5</v>
      </c>
      <c r="J7" s="29">
        <v>0</v>
      </c>
      <c r="K7" s="70">
        <v>2</v>
      </c>
      <c r="L7" s="28">
        <v>0</v>
      </c>
      <c r="M7" s="29">
        <v>2</v>
      </c>
      <c r="N7" s="28">
        <v>0</v>
      </c>
      <c r="O7" s="29">
        <v>0</v>
      </c>
      <c r="P7" s="28">
        <v>0</v>
      </c>
      <c r="Q7" s="29">
        <v>0</v>
      </c>
      <c r="R7" s="28">
        <v>0</v>
      </c>
      <c r="S7" s="71">
        <v>0</v>
      </c>
      <c r="T7" s="72">
        <v>0</v>
      </c>
      <c r="U7" s="73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1">
        <v>0</v>
      </c>
      <c r="AB7" s="72">
        <v>0</v>
      </c>
      <c r="AC7" s="72">
        <v>0</v>
      </c>
      <c r="AD7" s="10">
        <f>SUM(F7:AC7)</f>
        <v>9</v>
      </c>
      <c r="AE7" s="74">
        <f>AD7*$AE$6</f>
        <v>0.003125</v>
      </c>
      <c r="AF7" s="75">
        <f>E7+AE7</f>
        <v>0.04120370370370371</v>
      </c>
      <c r="AG7" s="76">
        <f>VLOOKUP(AF7,$AK$7:$AL$26,2,FALSE)</f>
        <v>1</v>
      </c>
      <c r="AH7"/>
      <c r="AI7"/>
      <c r="AJ7"/>
      <c r="AK7" s="59">
        <f>SMALL($AF$7:$AF$10,AL7)</f>
        <v>0.04120370370370371</v>
      </c>
      <c r="AL7" s="32">
        <v>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1" customFormat="1" ht="25.5">
      <c r="A8" s="63">
        <v>10</v>
      </c>
      <c r="B8" s="133" t="s">
        <v>44</v>
      </c>
      <c r="C8" s="36">
        <v>0.057638888888888885</v>
      </c>
      <c r="D8" s="36">
        <v>0.1003587962962963</v>
      </c>
      <c r="E8" s="37">
        <f>D8-C8</f>
        <v>0.04271990740740741</v>
      </c>
      <c r="F8" s="38">
        <v>0</v>
      </c>
      <c r="G8" s="42">
        <v>0</v>
      </c>
      <c r="H8" s="39"/>
      <c r="I8" s="45">
        <v>5</v>
      </c>
      <c r="J8" s="38">
        <v>0</v>
      </c>
      <c r="K8" s="42">
        <v>0</v>
      </c>
      <c r="L8" s="39">
        <v>0</v>
      </c>
      <c r="M8" s="38">
        <v>0</v>
      </c>
      <c r="N8" s="39">
        <v>0</v>
      </c>
      <c r="O8" s="38">
        <v>0</v>
      </c>
      <c r="P8" s="39">
        <v>0</v>
      </c>
      <c r="Q8" s="38">
        <v>0</v>
      </c>
      <c r="R8" s="39">
        <v>0</v>
      </c>
      <c r="S8" s="45">
        <v>0</v>
      </c>
      <c r="T8" s="49">
        <v>1</v>
      </c>
      <c r="U8" s="2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3">
        <v>0</v>
      </c>
      <c r="AB8" s="49">
        <v>0</v>
      </c>
      <c r="AC8" s="49">
        <v>0</v>
      </c>
      <c r="AD8" s="8">
        <f aca="true" t="shared" si="0" ref="AD8:AD26">SUM(F8:AC8)</f>
        <v>6</v>
      </c>
      <c r="AE8" s="55">
        <f aca="true" t="shared" si="1" ref="AE8:AE26">AD8*$AE$6</f>
        <v>0.0020833333333333333</v>
      </c>
      <c r="AF8" s="57">
        <f aca="true" t="shared" si="2" ref="AF8:AF26">E8+AE8</f>
        <v>0.04480324074074074</v>
      </c>
      <c r="AG8" s="60">
        <f aca="true" t="shared" si="3" ref="AG8:AG26">VLOOKUP(AF8,$AK$7:$AL$26,2,FALSE)</f>
        <v>2</v>
      </c>
      <c r="AH8"/>
      <c r="AI8"/>
      <c r="AJ8"/>
      <c r="AK8" s="59">
        <f>SMALL($AF$7:$AF$10,AL8)</f>
        <v>0.04480324074074074</v>
      </c>
      <c r="AL8" s="32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1" customFormat="1" ht="25.5">
      <c r="A9" s="63">
        <v>16</v>
      </c>
      <c r="B9" s="133" t="s">
        <v>45</v>
      </c>
      <c r="C9" s="36">
        <v>0.09999999999999999</v>
      </c>
      <c r="D9" s="36">
        <v>0.163125</v>
      </c>
      <c r="E9" s="37">
        <f aca="true" t="shared" si="4" ref="E9:E26">D9-C9</f>
        <v>0.063125</v>
      </c>
      <c r="F9" s="38">
        <v>0</v>
      </c>
      <c r="G9" s="42">
        <v>0</v>
      </c>
      <c r="H9" s="39"/>
      <c r="I9" s="45">
        <v>2</v>
      </c>
      <c r="J9" s="38">
        <v>2</v>
      </c>
      <c r="K9" s="42">
        <v>0</v>
      </c>
      <c r="L9" s="39">
        <v>0</v>
      </c>
      <c r="M9" s="38">
        <v>1</v>
      </c>
      <c r="N9" s="39">
        <v>0</v>
      </c>
      <c r="O9" s="38">
        <v>0</v>
      </c>
      <c r="P9" s="39">
        <v>0</v>
      </c>
      <c r="Q9" s="38">
        <v>0</v>
      </c>
      <c r="R9" s="39">
        <v>0</v>
      </c>
      <c r="S9" s="45">
        <v>0</v>
      </c>
      <c r="T9" s="49">
        <v>1</v>
      </c>
      <c r="U9" s="2">
        <v>5</v>
      </c>
      <c r="V9" s="1">
        <v>10</v>
      </c>
      <c r="W9" s="1">
        <v>50</v>
      </c>
      <c r="X9" s="1">
        <v>50</v>
      </c>
      <c r="Y9" s="1">
        <v>50</v>
      </c>
      <c r="Z9" s="1">
        <v>50</v>
      </c>
      <c r="AA9" s="3"/>
      <c r="AB9" s="49">
        <v>0</v>
      </c>
      <c r="AC9" s="49">
        <v>0</v>
      </c>
      <c r="AD9" s="8">
        <f t="shared" si="0"/>
        <v>221</v>
      </c>
      <c r="AE9" s="55">
        <f t="shared" si="1"/>
        <v>0.07673611111111112</v>
      </c>
      <c r="AF9" s="57">
        <f t="shared" si="2"/>
        <v>0.1398611111111111</v>
      </c>
      <c r="AG9" s="60">
        <f t="shared" si="3"/>
        <v>4</v>
      </c>
      <c r="AH9"/>
      <c r="AI9"/>
      <c r="AJ9"/>
      <c r="AK9" s="59">
        <f>SMALL($AF$7:$AF$10,AL9)</f>
        <v>0.06474537037037037</v>
      </c>
      <c r="AL9" s="32">
        <v>3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1" customFormat="1" ht="25.5">
      <c r="A10" s="63">
        <v>13</v>
      </c>
      <c r="B10" s="133" t="s">
        <v>46</v>
      </c>
      <c r="C10" s="36">
        <v>0.07430555555555556</v>
      </c>
      <c r="D10" s="36">
        <v>0.12898148148148147</v>
      </c>
      <c r="E10" s="37">
        <f t="shared" si="4"/>
        <v>0.05467592592592592</v>
      </c>
      <c r="F10" s="38">
        <v>2</v>
      </c>
      <c r="G10" s="42">
        <v>2</v>
      </c>
      <c r="H10" s="39"/>
      <c r="I10" s="45">
        <v>0</v>
      </c>
      <c r="J10" s="38">
        <v>0</v>
      </c>
      <c r="K10" s="42">
        <v>0</v>
      </c>
      <c r="L10" s="39">
        <v>0</v>
      </c>
      <c r="M10" s="38">
        <v>0</v>
      </c>
      <c r="N10" s="39">
        <v>0</v>
      </c>
      <c r="O10" s="38">
        <v>0</v>
      </c>
      <c r="P10" s="39">
        <v>0</v>
      </c>
      <c r="Q10" s="38">
        <v>0</v>
      </c>
      <c r="R10" s="39">
        <v>0</v>
      </c>
      <c r="S10" s="45">
        <v>5</v>
      </c>
      <c r="T10" s="49">
        <v>5</v>
      </c>
      <c r="U10" s="2">
        <v>0</v>
      </c>
      <c r="V10" s="1">
        <v>0</v>
      </c>
      <c r="W10" s="1">
        <v>0</v>
      </c>
      <c r="X10" s="1">
        <v>0</v>
      </c>
      <c r="Y10" s="1">
        <v>5</v>
      </c>
      <c r="Z10" s="1">
        <v>10</v>
      </c>
      <c r="AA10" s="3"/>
      <c r="AB10" s="49">
        <v>0</v>
      </c>
      <c r="AC10" s="49">
        <v>0</v>
      </c>
      <c r="AD10" s="8">
        <f t="shared" si="0"/>
        <v>29</v>
      </c>
      <c r="AE10" s="55">
        <f t="shared" si="1"/>
        <v>0.010069444444444445</v>
      </c>
      <c r="AF10" s="57">
        <f t="shared" si="2"/>
        <v>0.06474537037037037</v>
      </c>
      <c r="AG10" s="60">
        <f t="shared" si="3"/>
        <v>3</v>
      </c>
      <c r="AH10"/>
      <c r="AI10"/>
      <c r="AJ10"/>
      <c r="AK10" s="59">
        <f>SMALL($AF$7:$AF$10,AL10)</f>
        <v>0.1398611111111111</v>
      </c>
      <c r="AL10" s="32">
        <v>4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1" customFormat="1" ht="25.5">
      <c r="A11" s="63">
        <v>2</v>
      </c>
      <c r="B11" s="133" t="s">
        <v>62</v>
      </c>
      <c r="C11" s="36">
        <v>0</v>
      </c>
      <c r="D11" s="36"/>
      <c r="E11" s="37" t="s">
        <v>65</v>
      </c>
      <c r="F11" s="38">
        <v>0</v>
      </c>
      <c r="G11" s="42">
        <v>0</v>
      </c>
      <c r="H11" s="39"/>
      <c r="I11" s="45">
        <v>0</v>
      </c>
      <c r="J11" s="38">
        <v>0</v>
      </c>
      <c r="K11" s="42">
        <v>0</v>
      </c>
      <c r="L11" s="39">
        <v>0</v>
      </c>
      <c r="M11" s="38">
        <v>0</v>
      </c>
      <c r="N11" s="39">
        <v>0</v>
      </c>
      <c r="O11" s="38">
        <v>0</v>
      </c>
      <c r="P11" s="39">
        <v>0</v>
      </c>
      <c r="Q11" s="38">
        <v>0</v>
      </c>
      <c r="R11" s="39">
        <v>0</v>
      </c>
      <c r="S11" s="45">
        <v>0</v>
      </c>
      <c r="T11" s="49">
        <v>5</v>
      </c>
      <c r="U11" s="2">
        <v>0</v>
      </c>
      <c r="V11" s="1">
        <v>0</v>
      </c>
      <c r="W11" s="1">
        <v>5</v>
      </c>
      <c r="X11" s="1">
        <v>10</v>
      </c>
      <c r="Y11" s="1">
        <v>50</v>
      </c>
      <c r="Z11" s="1">
        <v>50</v>
      </c>
      <c r="AA11" s="3"/>
      <c r="AB11" s="49">
        <v>0</v>
      </c>
      <c r="AC11" s="49">
        <v>0</v>
      </c>
      <c r="AD11" s="8">
        <f t="shared" si="0"/>
        <v>120</v>
      </c>
      <c r="AE11" s="55">
        <f t="shared" si="1"/>
        <v>0.04166666666666667</v>
      </c>
      <c r="AF11" s="162" t="s">
        <v>66</v>
      </c>
      <c r="AG11" s="60">
        <v>5</v>
      </c>
      <c r="AH11"/>
      <c r="AI11"/>
      <c r="AJ11"/>
      <c r="AK11" s="59">
        <f aca="true" t="shared" si="5" ref="AK11:AK26">SMALL($AF$7:$AF$26,AL11)</f>
        <v>0</v>
      </c>
      <c r="AL11" s="32">
        <v>5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1" customFormat="1" ht="12.75" hidden="1">
      <c r="A12" s="63">
        <v>6</v>
      </c>
      <c r="B12" s="133"/>
      <c r="C12" s="36">
        <v>0</v>
      </c>
      <c r="D12" s="36"/>
      <c r="E12" s="37">
        <f t="shared" si="4"/>
        <v>0</v>
      </c>
      <c r="F12" s="38"/>
      <c r="G12" s="42"/>
      <c r="H12" s="39"/>
      <c r="I12" s="45"/>
      <c r="J12" s="38"/>
      <c r="K12" s="42"/>
      <c r="L12" s="39"/>
      <c r="M12" s="38"/>
      <c r="N12" s="39"/>
      <c r="O12" s="38"/>
      <c r="P12" s="39"/>
      <c r="Q12" s="38"/>
      <c r="R12" s="39"/>
      <c r="S12" s="45"/>
      <c r="T12" s="49"/>
      <c r="U12" s="2"/>
      <c r="AA12" s="3"/>
      <c r="AB12" s="49"/>
      <c r="AC12" s="49"/>
      <c r="AD12" s="8">
        <f t="shared" si="0"/>
        <v>0</v>
      </c>
      <c r="AE12" s="55">
        <f t="shared" si="1"/>
        <v>0</v>
      </c>
      <c r="AF12" s="57">
        <f t="shared" si="2"/>
        <v>0</v>
      </c>
      <c r="AG12" s="60">
        <f t="shared" si="3"/>
        <v>5</v>
      </c>
      <c r="AH12"/>
      <c r="AI12"/>
      <c r="AJ12"/>
      <c r="AK12" s="59">
        <f t="shared" si="5"/>
        <v>0</v>
      </c>
      <c r="AL12" s="32">
        <v>6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1" customFormat="1" ht="12.75" hidden="1">
      <c r="A13" s="63">
        <v>7</v>
      </c>
      <c r="B13" s="133"/>
      <c r="C13" s="36">
        <v>0</v>
      </c>
      <c r="D13" s="36"/>
      <c r="E13" s="37">
        <f t="shared" si="4"/>
        <v>0</v>
      </c>
      <c r="F13" s="38"/>
      <c r="G13" s="42"/>
      <c r="H13" s="39"/>
      <c r="I13" s="45"/>
      <c r="J13" s="38"/>
      <c r="K13" s="42"/>
      <c r="L13" s="39"/>
      <c r="M13" s="38"/>
      <c r="N13" s="39"/>
      <c r="O13" s="38"/>
      <c r="P13" s="39"/>
      <c r="Q13" s="38"/>
      <c r="R13" s="39"/>
      <c r="S13" s="45"/>
      <c r="T13" s="49"/>
      <c r="U13" s="2"/>
      <c r="AA13" s="3"/>
      <c r="AB13" s="49"/>
      <c r="AC13" s="49"/>
      <c r="AD13" s="8">
        <f t="shared" si="0"/>
        <v>0</v>
      </c>
      <c r="AE13" s="55">
        <f t="shared" si="1"/>
        <v>0</v>
      </c>
      <c r="AF13" s="57">
        <f t="shared" si="2"/>
        <v>0</v>
      </c>
      <c r="AG13" s="60">
        <f t="shared" si="3"/>
        <v>5</v>
      </c>
      <c r="AH13"/>
      <c r="AI13"/>
      <c r="AJ13"/>
      <c r="AK13" s="59">
        <f t="shared" si="5"/>
        <v>0</v>
      </c>
      <c r="AL13" s="32">
        <v>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1" customFormat="1" ht="12.75" hidden="1">
      <c r="A14" s="63">
        <v>8</v>
      </c>
      <c r="B14" s="133"/>
      <c r="C14" s="36">
        <v>0</v>
      </c>
      <c r="D14" s="36"/>
      <c r="E14" s="37">
        <f t="shared" si="4"/>
        <v>0</v>
      </c>
      <c r="F14" s="38"/>
      <c r="G14" s="42"/>
      <c r="H14" s="39"/>
      <c r="I14" s="45"/>
      <c r="J14" s="38"/>
      <c r="K14" s="42"/>
      <c r="L14" s="39"/>
      <c r="M14" s="38"/>
      <c r="N14" s="39"/>
      <c r="O14" s="38"/>
      <c r="P14" s="39"/>
      <c r="Q14" s="38"/>
      <c r="R14" s="39"/>
      <c r="S14" s="45"/>
      <c r="T14" s="49"/>
      <c r="U14" s="2"/>
      <c r="AA14" s="3"/>
      <c r="AB14" s="49"/>
      <c r="AC14" s="49"/>
      <c r="AD14" s="8">
        <f t="shared" si="0"/>
        <v>0</v>
      </c>
      <c r="AE14" s="55">
        <f t="shared" si="1"/>
        <v>0</v>
      </c>
      <c r="AF14" s="57">
        <f t="shared" si="2"/>
        <v>0</v>
      </c>
      <c r="AG14" s="60">
        <f t="shared" si="3"/>
        <v>5</v>
      </c>
      <c r="AH14"/>
      <c r="AI14"/>
      <c r="AJ14"/>
      <c r="AK14" s="59">
        <f t="shared" si="5"/>
        <v>0</v>
      </c>
      <c r="AL14" s="32">
        <v>8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1" customFormat="1" ht="12.75" hidden="1">
      <c r="A15" s="63">
        <v>9</v>
      </c>
      <c r="B15" s="133"/>
      <c r="C15" s="36">
        <v>0</v>
      </c>
      <c r="D15" s="36"/>
      <c r="E15" s="37">
        <f t="shared" si="4"/>
        <v>0</v>
      </c>
      <c r="F15" s="38"/>
      <c r="G15" s="42"/>
      <c r="H15" s="39"/>
      <c r="I15" s="45"/>
      <c r="J15" s="38"/>
      <c r="K15" s="42"/>
      <c r="L15" s="39"/>
      <c r="M15" s="38"/>
      <c r="N15" s="39"/>
      <c r="O15" s="38"/>
      <c r="P15" s="39"/>
      <c r="Q15" s="38"/>
      <c r="R15" s="39"/>
      <c r="S15" s="45"/>
      <c r="T15" s="49"/>
      <c r="U15" s="2"/>
      <c r="AA15" s="3"/>
      <c r="AB15" s="49"/>
      <c r="AC15" s="49"/>
      <c r="AD15" s="8">
        <f t="shared" si="0"/>
        <v>0</v>
      </c>
      <c r="AE15" s="55">
        <f t="shared" si="1"/>
        <v>0</v>
      </c>
      <c r="AF15" s="57">
        <f t="shared" si="2"/>
        <v>0</v>
      </c>
      <c r="AG15" s="60">
        <f t="shared" si="3"/>
        <v>5</v>
      </c>
      <c r="AH15"/>
      <c r="AI15"/>
      <c r="AJ15"/>
      <c r="AK15" s="59">
        <f t="shared" si="5"/>
        <v>0</v>
      </c>
      <c r="AL15" s="32">
        <v>9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1" customFormat="1" ht="12.75" hidden="1">
      <c r="A16" s="63">
        <v>10</v>
      </c>
      <c r="B16" s="133"/>
      <c r="C16" s="36">
        <v>0</v>
      </c>
      <c r="D16" s="36"/>
      <c r="E16" s="37">
        <f t="shared" si="4"/>
        <v>0</v>
      </c>
      <c r="F16" s="38"/>
      <c r="G16" s="42"/>
      <c r="H16" s="39"/>
      <c r="I16" s="45"/>
      <c r="J16" s="38"/>
      <c r="K16" s="42"/>
      <c r="L16" s="39"/>
      <c r="M16" s="38"/>
      <c r="N16" s="39"/>
      <c r="O16" s="38"/>
      <c r="P16" s="39"/>
      <c r="Q16" s="38"/>
      <c r="R16" s="39"/>
      <c r="S16" s="45"/>
      <c r="T16" s="49"/>
      <c r="U16" s="2"/>
      <c r="AA16" s="3"/>
      <c r="AB16" s="49"/>
      <c r="AC16" s="49"/>
      <c r="AD16" s="8">
        <f t="shared" si="0"/>
        <v>0</v>
      </c>
      <c r="AE16" s="55">
        <f t="shared" si="1"/>
        <v>0</v>
      </c>
      <c r="AF16" s="57">
        <f t="shared" si="2"/>
        <v>0</v>
      </c>
      <c r="AG16" s="60">
        <f t="shared" si="3"/>
        <v>5</v>
      </c>
      <c r="AH16"/>
      <c r="AI16"/>
      <c r="AJ16"/>
      <c r="AK16" s="59">
        <f t="shared" si="5"/>
        <v>0</v>
      </c>
      <c r="AL16" s="32">
        <v>10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1" customFormat="1" ht="12.75" hidden="1">
      <c r="A17" s="63">
        <v>11</v>
      </c>
      <c r="B17" s="133"/>
      <c r="C17" s="36">
        <v>0</v>
      </c>
      <c r="D17" s="36"/>
      <c r="E17" s="37">
        <f t="shared" si="4"/>
        <v>0</v>
      </c>
      <c r="F17" s="38"/>
      <c r="G17" s="42"/>
      <c r="H17" s="39"/>
      <c r="I17" s="45"/>
      <c r="J17" s="38"/>
      <c r="K17" s="42"/>
      <c r="L17" s="39"/>
      <c r="M17" s="38"/>
      <c r="N17" s="39"/>
      <c r="O17" s="38"/>
      <c r="P17" s="39"/>
      <c r="Q17" s="38"/>
      <c r="R17" s="39"/>
      <c r="S17" s="45"/>
      <c r="T17" s="49"/>
      <c r="U17" s="2"/>
      <c r="AA17" s="3"/>
      <c r="AB17" s="49"/>
      <c r="AC17" s="49"/>
      <c r="AD17" s="8">
        <f t="shared" si="0"/>
        <v>0</v>
      </c>
      <c r="AE17" s="55">
        <f t="shared" si="1"/>
        <v>0</v>
      </c>
      <c r="AF17" s="57">
        <f t="shared" si="2"/>
        <v>0</v>
      </c>
      <c r="AG17" s="60">
        <f t="shared" si="3"/>
        <v>5</v>
      </c>
      <c r="AH17"/>
      <c r="AI17"/>
      <c r="AJ17"/>
      <c r="AK17" s="59">
        <f t="shared" si="5"/>
        <v>0</v>
      </c>
      <c r="AL17" s="32">
        <v>11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1" customFormat="1" ht="12.75" hidden="1">
      <c r="A18" s="63">
        <v>12</v>
      </c>
      <c r="B18" s="133"/>
      <c r="C18" s="36">
        <v>0</v>
      </c>
      <c r="D18" s="36"/>
      <c r="E18" s="37">
        <f t="shared" si="4"/>
        <v>0</v>
      </c>
      <c r="F18" s="38"/>
      <c r="G18" s="42"/>
      <c r="H18" s="39"/>
      <c r="I18" s="45"/>
      <c r="J18" s="38"/>
      <c r="K18" s="42"/>
      <c r="L18" s="39"/>
      <c r="M18" s="38"/>
      <c r="N18" s="39"/>
      <c r="O18" s="38"/>
      <c r="P18" s="39"/>
      <c r="Q18" s="38"/>
      <c r="R18" s="39"/>
      <c r="S18" s="45"/>
      <c r="T18" s="49"/>
      <c r="U18" s="2"/>
      <c r="AA18" s="3"/>
      <c r="AB18" s="49"/>
      <c r="AC18" s="49"/>
      <c r="AD18" s="8">
        <f t="shared" si="0"/>
        <v>0</v>
      </c>
      <c r="AE18" s="55">
        <f t="shared" si="1"/>
        <v>0</v>
      </c>
      <c r="AF18" s="57">
        <f t="shared" si="2"/>
        <v>0</v>
      </c>
      <c r="AG18" s="60">
        <f t="shared" si="3"/>
        <v>5</v>
      </c>
      <c r="AH18"/>
      <c r="AI18"/>
      <c r="AJ18"/>
      <c r="AK18" s="59">
        <f t="shared" si="5"/>
        <v>0</v>
      </c>
      <c r="AL18" s="32">
        <v>12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1" customFormat="1" ht="12.75" hidden="1">
      <c r="A19" s="63">
        <v>13</v>
      </c>
      <c r="B19" s="133"/>
      <c r="C19" s="36">
        <v>0</v>
      </c>
      <c r="D19" s="36"/>
      <c r="E19" s="37">
        <f t="shared" si="4"/>
        <v>0</v>
      </c>
      <c r="F19" s="38"/>
      <c r="G19" s="42"/>
      <c r="H19" s="39"/>
      <c r="I19" s="45"/>
      <c r="J19" s="38"/>
      <c r="K19" s="42"/>
      <c r="L19" s="39"/>
      <c r="M19" s="38"/>
      <c r="N19" s="39"/>
      <c r="O19" s="38"/>
      <c r="P19" s="39"/>
      <c r="Q19" s="38"/>
      <c r="R19" s="39"/>
      <c r="S19" s="45"/>
      <c r="T19" s="49"/>
      <c r="U19" s="2"/>
      <c r="AA19" s="3"/>
      <c r="AB19" s="49"/>
      <c r="AC19" s="49"/>
      <c r="AD19" s="8">
        <f t="shared" si="0"/>
        <v>0</v>
      </c>
      <c r="AE19" s="55">
        <f t="shared" si="1"/>
        <v>0</v>
      </c>
      <c r="AF19" s="57">
        <f t="shared" si="2"/>
        <v>0</v>
      </c>
      <c r="AG19" s="60">
        <f t="shared" si="3"/>
        <v>5</v>
      </c>
      <c r="AH19"/>
      <c r="AI19"/>
      <c r="AJ19"/>
      <c r="AK19" s="59">
        <f t="shared" si="5"/>
        <v>0</v>
      </c>
      <c r="AL19" s="32">
        <v>13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1" customFormat="1" ht="12.75" hidden="1">
      <c r="A20" s="63">
        <v>14</v>
      </c>
      <c r="B20" s="133"/>
      <c r="C20" s="36">
        <v>0</v>
      </c>
      <c r="D20" s="36"/>
      <c r="E20" s="37">
        <f t="shared" si="4"/>
        <v>0</v>
      </c>
      <c r="F20" s="38"/>
      <c r="G20" s="42"/>
      <c r="H20" s="39"/>
      <c r="I20" s="45"/>
      <c r="J20" s="38"/>
      <c r="K20" s="42"/>
      <c r="L20" s="39"/>
      <c r="M20" s="38"/>
      <c r="N20" s="39"/>
      <c r="O20" s="38"/>
      <c r="P20" s="39"/>
      <c r="Q20" s="38"/>
      <c r="R20" s="39"/>
      <c r="S20" s="45"/>
      <c r="T20" s="49"/>
      <c r="U20" s="2"/>
      <c r="AA20" s="3"/>
      <c r="AB20" s="49"/>
      <c r="AC20" s="49"/>
      <c r="AD20" s="8">
        <f t="shared" si="0"/>
        <v>0</v>
      </c>
      <c r="AE20" s="55">
        <f t="shared" si="1"/>
        <v>0</v>
      </c>
      <c r="AF20" s="57">
        <f t="shared" si="2"/>
        <v>0</v>
      </c>
      <c r="AG20" s="60">
        <f t="shared" si="3"/>
        <v>5</v>
      </c>
      <c r="AH20"/>
      <c r="AI20"/>
      <c r="AJ20"/>
      <c r="AK20" s="59">
        <f t="shared" si="5"/>
        <v>0</v>
      </c>
      <c r="AL20" s="32">
        <v>14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1" customFormat="1" ht="12.75" hidden="1">
      <c r="A21" s="63">
        <v>15</v>
      </c>
      <c r="B21" s="133"/>
      <c r="C21" s="36">
        <v>0</v>
      </c>
      <c r="D21" s="36"/>
      <c r="E21" s="37">
        <f t="shared" si="4"/>
        <v>0</v>
      </c>
      <c r="F21" s="38"/>
      <c r="G21" s="42"/>
      <c r="H21" s="39"/>
      <c r="I21" s="45"/>
      <c r="J21" s="38"/>
      <c r="K21" s="42"/>
      <c r="L21" s="39"/>
      <c r="M21" s="38"/>
      <c r="N21" s="39"/>
      <c r="O21" s="38"/>
      <c r="P21" s="39"/>
      <c r="Q21" s="38"/>
      <c r="R21" s="39"/>
      <c r="S21" s="45"/>
      <c r="T21" s="49"/>
      <c r="U21" s="2"/>
      <c r="AA21" s="3"/>
      <c r="AB21" s="49"/>
      <c r="AC21" s="49"/>
      <c r="AD21" s="8">
        <f t="shared" si="0"/>
        <v>0</v>
      </c>
      <c r="AE21" s="55">
        <f t="shared" si="1"/>
        <v>0</v>
      </c>
      <c r="AF21" s="57">
        <f t="shared" si="2"/>
        <v>0</v>
      </c>
      <c r="AG21" s="60">
        <f t="shared" si="3"/>
        <v>5</v>
      </c>
      <c r="AH21"/>
      <c r="AI21"/>
      <c r="AJ21"/>
      <c r="AK21" s="59">
        <f t="shared" si="5"/>
        <v>0</v>
      </c>
      <c r="AL21" s="32">
        <v>15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1" customFormat="1" ht="12.75" hidden="1">
      <c r="A22" s="63">
        <v>16</v>
      </c>
      <c r="B22" s="133"/>
      <c r="C22" s="36">
        <v>0</v>
      </c>
      <c r="D22" s="36"/>
      <c r="E22" s="37">
        <f t="shared" si="4"/>
        <v>0</v>
      </c>
      <c r="F22" s="38"/>
      <c r="G22" s="42"/>
      <c r="H22" s="39"/>
      <c r="I22" s="45"/>
      <c r="J22" s="38"/>
      <c r="K22" s="42"/>
      <c r="L22" s="39"/>
      <c r="M22" s="38"/>
      <c r="N22" s="39"/>
      <c r="O22" s="38"/>
      <c r="P22" s="39"/>
      <c r="Q22" s="38"/>
      <c r="R22" s="39"/>
      <c r="S22" s="45"/>
      <c r="T22" s="49"/>
      <c r="U22" s="2"/>
      <c r="AA22" s="3"/>
      <c r="AB22" s="49"/>
      <c r="AC22" s="49"/>
      <c r="AD22" s="8">
        <f t="shared" si="0"/>
        <v>0</v>
      </c>
      <c r="AE22" s="55">
        <f t="shared" si="1"/>
        <v>0</v>
      </c>
      <c r="AF22" s="57">
        <f t="shared" si="2"/>
        <v>0</v>
      </c>
      <c r="AG22" s="60">
        <f t="shared" si="3"/>
        <v>5</v>
      </c>
      <c r="AH22"/>
      <c r="AI22"/>
      <c r="AJ22"/>
      <c r="AK22" s="59">
        <f t="shared" si="5"/>
        <v>0.04120370370370371</v>
      </c>
      <c r="AL22" s="32">
        <v>16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1" customFormat="1" ht="12.75" hidden="1">
      <c r="A23" s="63">
        <v>17</v>
      </c>
      <c r="B23" s="133"/>
      <c r="C23" s="36">
        <v>0</v>
      </c>
      <c r="D23" s="36"/>
      <c r="E23" s="37">
        <f t="shared" si="4"/>
        <v>0</v>
      </c>
      <c r="F23" s="38"/>
      <c r="G23" s="42"/>
      <c r="H23" s="39"/>
      <c r="I23" s="45"/>
      <c r="J23" s="38"/>
      <c r="K23" s="42"/>
      <c r="L23" s="39"/>
      <c r="M23" s="38"/>
      <c r="N23" s="39"/>
      <c r="O23" s="38"/>
      <c r="P23" s="39"/>
      <c r="Q23" s="38"/>
      <c r="R23" s="39"/>
      <c r="S23" s="45"/>
      <c r="T23" s="49"/>
      <c r="U23" s="2"/>
      <c r="AA23" s="3"/>
      <c r="AB23" s="49"/>
      <c r="AC23" s="49"/>
      <c r="AD23" s="8">
        <f t="shared" si="0"/>
        <v>0</v>
      </c>
      <c r="AE23" s="55">
        <f t="shared" si="1"/>
        <v>0</v>
      </c>
      <c r="AF23" s="57">
        <f t="shared" si="2"/>
        <v>0</v>
      </c>
      <c r="AG23" s="60">
        <f t="shared" si="3"/>
        <v>5</v>
      </c>
      <c r="AH23"/>
      <c r="AI23"/>
      <c r="AJ23"/>
      <c r="AK23" s="59">
        <f t="shared" si="5"/>
        <v>0.04480324074074074</v>
      </c>
      <c r="AL23" s="32">
        <v>17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1" customFormat="1" ht="12.75" hidden="1">
      <c r="A24" s="63">
        <v>18</v>
      </c>
      <c r="B24" s="133"/>
      <c r="C24" s="36">
        <v>0</v>
      </c>
      <c r="D24" s="36"/>
      <c r="E24" s="37">
        <f t="shared" si="4"/>
        <v>0</v>
      </c>
      <c r="F24" s="38"/>
      <c r="G24" s="42"/>
      <c r="H24" s="39"/>
      <c r="I24" s="45"/>
      <c r="J24" s="38"/>
      <c r="K24" s="42"/>
      <c r="L24" s="39"/>
      <c r="M24" s="38"/>
      <c r="N24" s="39"/>
      <c r="O24" s="38"/>
      <c r="P24" s="39"/>
      <c r="Q24" s="38"/>
      <c r="R24" s="39"/>
      <c r="S24" s="45"/>
      <c r="T24" s="49"/>
      <c r="U24" s="2"/>
      <c r="AA24" s="3"/>
      <c r="AB24" s="49"/>
      <c r="AC24" s="49"/>
      <c r="AD24" s="8">
        <f t="shared" si="0"/>
        <v>0</v>
      </c>
      <c r="AE24" s="55">
        <f t="shared" si="1"/>
        <v>0</v>
      </c>
      <c r="AF24" s="57">
        <f t="shared" si="2"/>
        <v>0</v>
      </c>
      <c r="AG24" s="60">
        <f t="shared" si="3"/>
        <v>5</v>
      </c>
      <c r="AH24"/>
      <c r="AI24"/>
      <c r="AJ24"/>
      <c r="AK24" s="59">
        <f t="shared" si="5"/>
        <v>0.06474537037037037</v>
      </c>
      <c r="AL24" s="32">
        <v>18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1" customFormat="1" ht="12.75" hidden="1">
      <c r="A25" s="63">
        <v>19</v>
      </c>
      <c r="B25" s="133"/>
      <c r="C25" s="36">
        <v>0</v>
      </c>
      <c r="D25" s="36"/>
      <c r="E25" s="37">
        <f t="shared" si="4"/>
        <v>0</v>
      </c>
      <c r="F25" s="38"/>
      <c r="G25" s="42"/>
      <c r="H25" s="39"/>
      <c r="I25" s="45"/>
      <c r="J25" s="38"/>
      <c r="K25" s="42"/>
      <c r="L25" s="39"/>
      <c r="M25" s="38"/>
      <c r="N25" s="39"/>
      <c r="O25" s="38"/>
      <c r="P25" s="39"/>
      <c r="Q25" s="38"/>
      <c r="R25" s="39"/>
      <c r="S25" s="45"/>
      <c r="T25" s="49"/>
      <c r="U25" s="2"/>
      <c r="AA25" s="3"/>
      <c r="AB25" s="49"/>
      <c r="AC25" s="49"/>
      <c r="AD25" s="8">
        <f t="shared" si="0"/>
        <v>0</v>
      </c>
      <c r="AE25" s="55">
        <f t="shared" si="1"/>
        <v>0</v>
      </c>
      <c r="AF25" s="57">
        <f t="shared" si="2"/>
        <v>0</v>
      </c>
      <c r="AG25" s="60">
        <f t="shared" si="3"/>
        <v>5</v>
      </c>
      <c r="AH25"/>
      <c r="AI25"/>
      <c r="AJ25"/>
      <c r="AK25" s="59">
        <f t="shared" si="5"/>
        <v>0.1398611111111111</v>
      </c>
      <c r="AL25" s="32">
        <v>19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1" customFormat="1" ht="13.5" hidden="1" thickBot="1">
      <c r="A26" s="64">
        <v>20</v>
      </c>
      <c r="B26" s="134"/>
      <c r="C26" s="66">
        <v>0</v>
      </c>
      <c r="D26" s="66"/>
      <c r="E26" s="67">
        <f t="shared" si="4"/>
        <v>0</v>
      </c>
      <c r="F26" s="40"/>
      <c r="G26" s="43"/>
      <c r="H26" s="41"/>
      <c r="I26" s="46"/>
      <c r="J26" s="40"/>
      <c r="K26" s="43"/>
      <c r="L26" s="41"/>
      <c r="M26" s="40"/>
      <c r="N26" s="41"/>
      <c r="O26" s="40"/>
      <c r="P26" s="41"/>
      <c r="Q26" s="40"/>
      <c r="R26" s="41"/>
      <c r="S26" s="46"/>
      <c r="T26" s="50"/>
      <c r="U26" s="4"/>
      <c r="V26" s="5"/>
      <c r="W26" s="5"/>
      <c r="X26" s="5"/>
      <c r="Y26" s="5"/>
      <c r="Z26" s="5"/>
      <c r="AA26" s="6"/>
      <c r="AB26" s="50"/>
      <c r="AC26" s="50"/>
      <c r="AD26" s="9">
        <f t="shared" si="0"/>
        <v>0</v>
      </c>
      <c r="AE26" s="56">
        <f t="shared" si="1"/>
        <v>0</v>
      </c>
      <c r="AF26" s="58">
        <f t="shared" si="2"/>
        <v>0</v>
      </c>
      <c r="AG26" s="61">
        <f t="shared" si="3"/>
        <v>5</v>
      </c>
      <c r="AH26"/>
      <c r="AI26"/>
      <c r="AJ26"/>
      <c r="AK26" s="59" t="e">
        <f t="shared" si="5"/>
        <v>#NUM!</v>
      </c>
      <c r="AL26" s="33">
        <v>20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8" spans="1:33" ht="16.5" customHeight="1" thickBot="1">
      <c r="A28" s="23" t="s">
        <v>13</v>
      </c>
      <c r="B28" s="23"/>
      <c r="D28" s="24"/>
      <c r="E28" s="25" t="s">
        <v>15</v>
      </c>
      <c r="F28" s="26"/>
      <c r="G28" s="26"/>
      <c r="H28" s="26"/>
      <c r="I28" s="26"/>
      <c r="J28" s="26"/>
      <c r="K28" s="26"/>
      <c r="O28" s="23"/>
      <c r="P28" s="23"/>
      <c r="Q28" s="23"/>
      <c r="R28" s="23"/>
      <c r="S28" s="23"/>
      <c r="T28" s="23"/>
      <c r="U28" s="23"/>
      <c r="V28" s="166" t="s">
        <v>35</v>
      </c>
      <c r="W28" s="166"/>
      <c r="X28" s="166"/>
      <c r="Y28" s="166"/>
      <c r="Z28" s="168" t="s">
        <v>14</v>
      </c>
      <c r="AA28" s="168"/>
      <c r="AB28" s="168"/>
      <c r="AC28" s="168"/>
      <c r="AD28" s="168"/>
      <c r="AE28" s="168"/>
      <c r="AF28" s="168"/>
      <c r="AG28" s="168"/>
    </row>
    <row r="31" ht="12.75" hidden="1"/>
  </sheetData>
  <sheetProtection/>
  <mergeCells count="9">
    <mergeCell ref="U5:AA5"/>
    <mergeCell ref="V28:Y28"/>
    <mergeCell ref="AF1:AG1"/>
    <mergeCell ref="Z28:AG28"/>
    <mergeCell ref="F5:H5"/>
    <mergeCell ref="J5:L5"/>
    <mergeCell ref="M5:N5"/>
    <mergeCell ref="O5:P5"/>
    <mergeCell ref="Q5:R5"/>
  </mergeCells>
  <printOptions/>
  <pageMargins left="0.13" right="0.19" top="0.984251968503937" bottom="0.984251968503937" header="0.5118110236220472" footer="0.5118110236220472"/>
  <pageSetup horizontalDpi="600" verticalDpi="600" orientation="landscape" paperSize="9" r:id="rId2"/>
  <headerFooter alignWithMargins="0">
    <oddFooter>&amp;C&amp;D&amp;    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8"/>
  <sheetViews>
    <sheetView zoomScalePageLayoutView="0" workbookViewId="0" topLeftCell="A4">
      <selection activeCell="AE6" sqref="AE6"/>
    </sheetView>
  </sheetViews>
  <sheetFormatPr defaultColWidth="9.00390625" defaultRowHeight="12.75"/>
  <cols>
    <col min="1" max="1" width="3.875" style="16" customWidth="1"/>
    <col min="2" max="2" width="19.625" style="16" customWidth="1"/>
    <col min="3" max="3" width="9.375" style="16" hidden="1" customWidth="1"/>
    <col min="4" max="4" width="0" style="16" hidden="1" customWidth="1"/>
    <col min="5" max="5" width="8.875" style="16" customWidth="1"/>
    <col min="6" max="7" width="3.75390625" style="16" customWidth="1"/>
    <col min="8" max="8" width="3.75390625" style="16" hidden="1" customWidth="1"/>
    <col min="9" max="19" width="3.75390625" style="16" customWidth="1"/>
    <col min="20" max="29" width="3.75390625" style="136" customWidth="1"/>
    <col min="30" max="30" width="6.625" style="16" customWidth="1"/>
    <col min="31" max="32" width="8.125" style="16" customWidth="1"/>
    <col min="33" max="33" width="3.375" style="16" customWidth="1"/>
    <col min="35" max="35" width="10.375" style="0" customWidth="1"/>
    <col min="37" max="38" width="9.125" style="0" hidden="1" customWidth="1"/>
  </cols>
  <sheetData>
    <row r="1" spans="1:33" ht="30.75" thickBot="1">
      <c r="A1" s="12"/>
      <c r="B1" s="13"/>
      <c r="C1" s="155"/>
      <c r="D1" s="156"/>
      <c r="E1" s="156"/>
      <c r="F1" s="156"/>
      <c r="G1" s="156"/>
      <c r="H1" s="156"/>
      <c r="I1" s="156"/>
      <c r="J1" s="156"/>
      <c r="K1" s="157" t="s">
        <v>18</v>
      </c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4"/>
      <c r="AA1" s="137"/>
      <c r="AB1" s="137"/>
      <c r="AC1" s="137"/>
      <c r="AD1" s="15" t="s">
        <v>11</v>
      </c>
      <c r="AF1" s="167" t="s">
        <v>42</v>
      </c>
      <c r="AG1" s="167"/>
    </row>
    <row r="2" spans="1:33" ht="15.75" thickBot="1">
      <c r="A2" s="12"/>
      <c r="B2"/>
      <c r="C2" s="17"/>
      <c r="D2" s="17"/>
      <c r="E2" s="17"/>
      <c r="F2" s="17"/>
      <c r="G2" s="17"/>
      <c r="H2" s="17"/>
      <c r="I2" s="17"/>
      <c r="J2" s="12"/>
      <c r="K2" s="12"/>
      <c r="L2" s="12"/>
      <c r="M2" s="12"/>
      <c r="N2" s="12"/>
      <c r="O2" s="12"/>
      <c r="P2" s="12"/>
      <c r="Q2" s="12"/>
      <c r="R2" s="12"/>
      <c r="S2" s="12"/>
      <c r="T2" s="138"/>
      <c r="U2" s="138"/>
      <c r="V2" s="138"/>
      <c r="W2" s="138"/>
      <c r="X2" s="138"/>
      <c r="Y2" s="138"/>
      <c r="Z2" s="139"/>
      <c r="AA2" s="139"/>
      <c r="AB2" s="139"/>
      <c r="AC2" s="139"/>
      <c r="AD2" s="18"/>
      <c r="AF2" s="19"/>
      <c r="AG2" s="19"/>
    </row>
    <row r="3" spans="1:33" ht="18.75" thickBot="1">
      <c r="A3" s="12"/>
      <c r="B3" s="13"/>
      <c r="C3" s="34" t="s">
        <v>19</v>
      </c>
      <c r="D3" s="19"/>
      <c r="E3" s="19"/>
      <c r="F3" s="19"/>
      <c r="G3" s="19"/>
      <c r="H3" s="19"/>
      <c r="I3" s="19"/>
      <c r="J3" s="19"/>
      <c r="K3" s="52"/>
      <c r="L3" s="12"/>
      <c r="M3" s="20" t="s">
        <v>12</v>
      </c>
      <c r="N3" s="17"/>
      <c r="O3" s="17"/>
      <c r="P3" s="17"/>
      <c r="Q3" s="17"/>
      <c r="R3" s="17"/>
      <c r="S3" s="17"/>
      <c r="T3" s="140"/>
      <c r="U3" s="140"/>
      <c r="V3" s="140"/>
      <c r="W3" s="140"/>
      <c r="X3" s="140"/>
      <c r="Y3" s="140"/>
      <c r="AA3" s="139"/>
      <c r="AB3" s="139"/>
      <c r="AC3" s="139"/>
      <c r="AD3" s="18" t="s">
        <v>1</v>
      </c>
      <c r="AF3" s="21" t="s">
        <v>17</v>
      </c>
      <c r="AG3" s="21"/>
    </row>
    <row r="4" spans="1:33" ht="16.5" thickBot="1">
      <c r="A4" s="12"/>
      <c r="B4" s="13"/>
      <c r="C4" s="17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2"/>
      <c r="AE4" s="12"/>
      <c r="AF4" s="12"/>
      <c r="AG4" s="12"/>
    </row>
    <row r="5" spans="1:74" s="1" customFormat="1" ht="106.5" customHeight="1" thickBot="1">
      <c r="A5" s="22" t="s">
        <v>2</v>
      </c>
      <c r="B5" s="62" t="s">
        <v>3</v>
      </c>
      <c r="C5" s="93" t="s">
        <v>20</v>
      </c>
      <c r="D5" s="94" t="s">
        <v>21</v>
      </c>
      <c r="E5" s="95" t="s">
        <v>22</v>
      </c>
      <c r="F5" s="169" t="s">
        <v>23</v>
      </c>
      <c r="G5" s="170"/>
      <c r="H5" s="171"/>
      <c r="I5" s="44" t="s">
        <v>24</v>
      </c>
      <c r="J5" s="169" t="s">
        <v>25</v>
      </c>
      <c r="K5" s="170"/>
      <c r="L5" s="171"/>
      <c r="M5" s="169" t="s">
        <v>16</v>
      </c>
      <c r="N5" s="171"/>
      <c r="O5" s="169" t="s">
        <v>26</v>
      </c>
      <c r="P5" s="171"/>
      <c r="Q5" s="169" t="s">
        <v>27</v>
      </c>
      <c r="R5" s="171"/>
      <c r="S5" s="44" t="s">
        <v>28</v>
      </c>
      <c r="T5" s="51" t="s">
        <v>29</v>
      </c>
      <c r="U5" s="163" t="s">
        <v>30</v>
      </c>
      <c r="V5" s="164"/>
      <c r="W5" s="164"/>
      <c r="X5" s="164"/>
      <c r="Y5" s="164"/>
      <c r="Z5" s="164"/>
      <c r="AA5" s="165"/>
      <c r="AB5" s="51" t="s">
        <v>31</v>
      </c>
      <c r="AC5" s="51" t="s">
        <v>32</v>
      </c>
      <c r="AD5" s="53" t="s">
        <v>33</v>
      </c>
      <c r="AE5" s="54" t="s">
        <v>34</v>
      </c>
      <c r="AF5" s="51" t="s">
        <v>36</v>
      </c>
      <c r="AG5" s="51" t="s">
        <v>0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48" customFormat="1" ht="13.5" thickBot="1">
      <c r="A6" s="77"/>
      <c r="B6" s="78"/>
      <c r="C6" s="79"/>
      <c r="D6" s="80"/>
      <c r="E6" s="81"/>
      <c r="F6" s="82">
        <v>1</v>
      </c>
      <c r="G6" s="83">
        <v>2</v>
      </c>
      <c r="H6" s="84">
        <v>3</v>
      </c>
      <c r="I6" s="85"/>
      <c r="J6" s="82">
        <v>1</v>
      </c>
      <c r="K6" s="83">
        <v>2</v>
      </c>
      <c r="L6" s="84">
        <v>3</v>
      </c>
      <c r="M6" s="82">
        <v>1</v>
      </c>
      <c r="N6" s="84">
        <v>2</v>
      </c>
      <c r="O6" s="82">
        <v>1</v>
      </c>
      <c r="P6" s="84">
        <v>2</v>
      </c>
      <c r="Q6" s="82">
        <v>1</v>
      </c>
      <c r="R6" s="84">
        <v>2</v>
      </c>
      <c r="S6" s="85"/>
      <c r="T6" s="141"/>
      <c r="U6" s="142" t="s">
        <v>4</v>
      </c>
      <c r="V6" s="143" t="s">
        <v>5</v>
      </c>
      <c r="W6" s="144" t="s">
        <v>6</v>
      </c>
      <c r="X6" s="143" t="s">
        <v>7</v>
      </c>
      <c r="Y6" s="144" t="s">
        <v>8</v>
      </c>
      <c r="Z6" s="143" t="s">
        <v>9</v>
      </c>
      <c r="AA6" s="145" t="s">
        <v>10</v>
      </c>
      <c r="AB6" s="146"/>
      <c r="AC6" s="141"/>
      <c r="AD6" s="91" t="s">
        <v>37</v>
      </c>
      <c r="AE6" s="92">
        <v>0.00034722222222222224</v>
      </c>
      <c r="AF6" s="50"/>
      <c r="AG6" s="50"/>
      <c r="AH6" s="47"/>
      <c r="AI6" s="47"/>
      <c r="AJ6" s="47"/>
      <c r="AK6" s="30" t="s">
        <v>38</v>
      </c>
      <c r="AL6" s="31" t="s">
        <v>0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s="1" customFormat="1" ht="42" customHeight="1">
      <c r="A7" s="68">
        <v>9</v>
      </c>
      <c r="B7" s="132" t="s">
        <v>48</v>
      </c>
      <c r="C7" s="27">
        <v>0.04861111111111111</v>
      </c>
      <c r="D7" s="27">
        <v>0.10440972222222222</v>
      </c>
      <c r="E7" s="69">
        <f aca="true" t="shared" si="0" ref="E7:E26">D7-C7</f>
        <v>0.05579861111111111</v>
      </c>
      <c r="F7" s="29">
        <v>0</v>
      </c>
      <c r="G7" s="70">
        <v>2</v>
      </c>
      <c r="H7" s="28"/>
      <c r="I7" s="71">
        <v>5</v>
      </c>
      <c r="J7" s="29">
        <v>0</v>
      </c>
      <c r="K7" s="70">
        <v>2</v>
      </c>
      <c r="L7" s="28">
        <v>0</v>
      </c>
      <c r="M7" s="29">
        <v>3</v>
      </c>
      <c r="N7" s="28">
        <v>1</v>
      </c>
      <c r="O7" s="29">
        <v>0</v>
      </c>
      <c r="P7" s="28">
        <v>0</v>
      </c>
      <c r="Q7" s="29">
        <v>0</v>
      </c>
      <c r="R7" s="28">
        <v>0</v>
      </c>
      <c r="S7" s="71">
        <v>5</v>
      </c>
      <c r="T7" s="147">
        <v>2</v>
      </c>
      <c r="U7" s="10">
        <v>0</v>
      </c>
      <c r="V7" s="148">
        <v>0</v>
      </c>
      <c r="W7" s="148">
        <v>0</v>
      </c>
      <c r="X7" s="148">
        <v>0</v>
      </c>
      <c r="Y7" s="148">
        <v>0</v>
      </c>
      <c r="Z7" s="148">
        <v>0</v>
      </c>
      <c r="AA7" s="149">
        <v>0</v>
      </c>
      <c r="AB7" s="147">
        <v>0</v>
      </c>
      <c r="AC7" s="147">
        <v>0</v>
      </c>
      <c r="AD7" s="10">
        <f aca="true" t="shared" si="1" ref="AD7:AD26">SUM(F7:AC7)</f>
        <v>20</v>
      </c>
      <c r="AE7" s="74">
        <f aca="true" t="shared" si="2" ref="AE7:AE26">AD7*$AE$6</f>
        <v>0.006944444444444445</v>
      </c>
      <c r="AF7" s="75">
        <f aca="true" t="shared" si="3" ref="AF7:AF26">E7+AE7</f>
        <v>0.06274305555555555</v>
      </c>
      <c r="AG7" s="76">
        <f aca="true" t="shared" si="4" ref="AG7:AG26">VLOOKUP(AF7,$AK$7:$AL$26,2,FALSE)</f>
        <v>6</v>
      </c>
      <c r="AH7"/>
      <c r="AI7"/>
      <c r="AJ7"/>
      <c r="AK7" s="59">
        <f>SMALL($AF$7:$AF$12,AL7)</f>
        <v>0.03708333333333332</v>
      </c>
      <c r="AL7" s="32">
        <v>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1" customFormat="1" ht="25.5">
      <c r="A8" s="63">
        <v>20</v>
      </c>
      <c r="B8" s="132" t="s">
        <v>49</v>
      </c>
      <c r="C8" s="36">
        <v>0.11388888888888889</v>
      </c>
      <c r="D8" s="36">
        <v>0.14819444444444443</v>
      </c>
      <c r="E8" s="37">
        <f t="shared" si="0"/>
        <v>0.03430555555555555</v>
      </c>
      <c r="F8" s="38">
        <v>0</v>
      </c>
      <c r="G8" s="42">
        <v>0</v>
      </c>
      <c r="H8" s="39"/>
      <c r="I8" s="45">
        <v>5</v>
      </c>
      <c r="J8" s="38">
        <v>0</v>
      </c>
      <c r="K8" s="42">
        <v>0</v>
      </c>
      <c r="L8" s="39">
        <v>0</v>
      </c>
      <c r="M8" s="38">
        <v>0</v>
      </c>
      <c r="N8" s="39">
        <v>0</v>
      </c>
      <c r="O8" s="38">
        <v>0</v>
      </c>
      <c r="P8" s="39">
        <v>0</v>
      </c>
      <c r="Q8" s="38">
        <v>0</v>
      </c>
      <c r="R8" s="39">
        <v>2</v>
      </c>
      <c r="S8" s="45">
        <v>0</v>
      </c>
      <c r="T8" s="150">
        <v>1</v>
      </c>
      <c r="U8" s="8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2">
        <v>0</v>
      </c>
      <c r="AB8" s="150">
        <v>0</v>
      </c>
      <c r="AC8" s="150">
        <v>0</v>
      </c>
      <c r="AD8" s="8">
        <f t="shared" si="1"/>
        <v>8</v>
      </c>
      <c r="AE8" s="55">
        <f t="shared" si="2"/>
        <v>0.002777777777777778</v>
      </c>
      <c r="AF8" s="57">
        <f t="shared" si="3"/>
        <v>0.03708333333333332</v>
      </c>
      <c r="AG8" s="60">
        <f t="shared" si="4"/>
        <v>1</v>
      </c>
      <c r="AH8"/>
      <c r="AI8"/>
      <c r="AJ8"/>
      <c r="AK8" s="59">
        <f>SMALL($AF$7:$AF$12,AL8)</f>
        <v>0.04254629629629629</v>
      </c>
      <c r="AL8" s="32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1" customFormat="1" ht="25.5">
      <c r="A9" s="63">
        <v>1</v>
      </c>
      <c r="B9" s="133" t="s">
        <v>50</v>
      </c>
      <c r="C9" s="36">
        <v>0</v>
      </c>
      <c r="D9" s="36">
        <v>0.04011574074074074</v>
      </c>
      <c r="E9" s="37">
        <f t="shared" si="0"/>
        <v>0.04011574074074074</v>
      </c>
      <c r="F9" s="38">
        <v>0</v>
      </c>
      <c r="G9" s="42">
        <v>0</v>
      </c>
      <c r="H9" s="39"/>
      <c r="I9" s="45">
        <v>5</v>
      </c>
      <c r="J9" s="38">
        <v>0</v>
      </c>
      <c r="K9" s="42">
        <v>0</v>
      </c>
      <c r="L9" s="39">
        <v>0</v>
      </c>
      <c r="M9" s="38">
        <v>0</v>
      </c>
      <c r="N9" s="39">
        <v>0</v>
      </c>
      <c r="O9" s="38">
        <v>0</v>
      </c>
      <c r="P9" s="39">
        <v>0</v>
      </c>
      <c r="Q9" s="38">
        <v>0</v>
      </c>
      <c r="R9" s="39">
        <v>0</v>
      </c>
      <c r="S9" s="45">
        <v>0</v>
      </c>
      <c r="T9" s="150">
        <v>2</v>
      </c>
      <c r="U9" s="8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2">
        <v>0</v>
      </c>
      <c r="AB9" s="150">
        <v>0</v>
      </c>
      <c r="AC9" s="150">
        <v>0</v>
      </c>
      <c r="AD9" s="8">
        <f t="shared" si="1"/>
        <v>7</v>
      </c>
      <c r="AE9" s="55">
        <f t="shared" si="2"/>
        <v>0.0024305555555555556</v>
      </c>
      <c r="AF9" s="57">
        <f t="shared" si="3"/>
        <v>0.04254629629629629</v>
      </c>
      <c r="AG9" s="60">
        <f t="shared" si="4"/>
        <v>2</v>
      </c>
      <c r="AH9"/>
      <c r="AI9"/>
      <c r="AJ9"/>
      <c r="AK9" s="59">
        <f>SMALL($AF$7:$AF$12,AL9)</f>
        <v>0.04848379629629629</v>
      </c>
      <c r="AL9" s="32">
        <v>3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1" customFormat="1" ht="25.5">
      <c r="A10" s="63">
        <v>5</v>
      </c>
      <c r="B10" s="133" t="s">
        <v>51</v>
      </c>
      <c r="C10" s="36">
        <v>0.013194444444444444</v>
      </c>
      <c r="D10" s="36">
        <v>0.06506944444444444</v>
      </c>
      <c r="E10" s="37">
        <f t="shared" si="0"/>
        <v>0.051875</v>
      </c>
      <c r="F10" s="38">
        <v>0</v>
      </c>
      <c r="G10" s="42">
        <v>0</v>
      </c>
      <c r="H10" s="39"/>
      <c r="I10" s="45">
        <v>5</v>
      </c>
      <c r="J10" s="38">
        <v>0</v>
      </c>
      <c r="K10" s="42">
        <v>0</v>
      </c>
      <c r="L10" s="39">
        <v>0</v>
      </c>
      <c r="M10" s="38">
        <v>0</v>
      </c>
      <c r="N10" s="39">
        <v>0</v>
      </c>
      <c r="O10" s="38">
        <v>0</v>
      </c>
      <c r="P10" s="39">
        <v>0</v>
      </c>
      <c r="Q10" s="38">
        <v>0</v>
      </c>
      <c r="R10" s="39">
        <v>0</v>
      </c>
      <c r="S10" s="45">
        <v>0</v>
      </c>
      <c r="T10" s="150">
        <v>5</v>
      </c>
      <c r="U10" s="8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2">
        <v>0</v>
      </c>
      <c r="AB10" s="150">
        <v>0</v>
      </c>
      <c r="AC10" s="150">
        <v>0</v>
      </c>
      <c r="AD10" s="8">
        <f t="shared" si="1"/>
        <v>10</v>
      </c>
      <c r="AE10" s="55">
        <f t="shared" si="2"/>
        <v>0.0034722222222222225</v>
      </c>
      <c r="AF10" s="57">
        <f t="shared" si="3"/>
        <v>0.05534722222222222</v>
      </c>
      <c r="AG10" s="60">
        <f t="shared" si="4"/>
        <v>5</v>
      </c>
      <c r="AH10"/>
      <c r="AI10"/>
      <c r="AJ10"/>
      <c r="AK10" s="59">
        <f>SMALL($AF$7:$AF$12,AL10)</f>
        <v>0.052141203703703724</v>
      </c>
      <c r="AL10" s="32">
        <v>4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1" customFormat="1" ht="25.5">
      <c r="A11" s="63">
        <v>15</v>
      </c>
      <c r="B11" s="133" t="s">
        <v>52</v>
      </c>
      <c r="C11" s="36">
        <v>0.09375</v>
      </c>
      <c r="D11" s="36">
        <v>0.1422337962962963</v>
      </c>
      <c r="E11" s="37">
        <f t="shared" si="0"/>
        <v>0.04848379629629629</v>
      </c>
      <c r="F11" s="38">
        <v>0</v>
      </c>
      <c r="G11" s="42">
        <v>0</v>
      </c>
      <c r="H11" s="39"/>
      <c r="I11" s="45">
        <v>0</v>
      </c>
      <c r="J11" s="38">
        <v>0</v>
      </c>
      <c r="K11" s="42">
        <v>0</v>
      </c>
      <c r="L11" s="39">
        <v>0</v>
      </c>
      <c r="M11" s="38">
        <v>0</v>
      </c>
      <c r="N11" s="39">
        <v>0</v>
      </c>
      <c r="O11" s="38">
        <v>0</v>
      </c>
      <c r="P11" s="39">
        <v>0</v>
      </c>
      <c r="Q11" s="38">
        <v>0</v>
      </c>
      <c r="R11" s="39">
        <v>0</v>
      </c>
      <c r="S11" s="45">
        <v>0</v>
      </c>
      <c r="T11" s="150">
        <v>0</v>
      </c>
      <c r="U11" s="8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2">
        <v>0</v>
      </c>
      <c r="AB11" s="150">
        <v>0</v>
      </c>
      <c r="AC11" s="150">
        <v>0</v>
      </c>
      <c r="AD11" s="8">
        <f t="shared" si="1"/>
        <v>0</v>
      </c>
      <c r="AE11" s="55">
        <f t="shared" si="2"/>
        <v>0</v>
      </c>
      <c r="AF11" s="57">
        <f t="shared" si="3"/>
        <v>0.04848379629629629</v>
      </c>
      <c r="AG11" s="60">
        <f t="shared" si="4"/>
        <v>3</v>
      </c>
      <c r="AH11"/>
      <c r="AI11"/>
      <c r="AJ11"/>
      <c r="AK11" s="59">
        <f>SMALL($AF$7:$AF$12,AL11)</f>
        <v>0.05534722222222222</v>
      </c>
      <c r="AL11" s="32">
        <v>5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1" customFormat="1" ht="25.5">
      <c r="A12" s="63">
        <v>12</v>
      </c>
      <c r="B12" s="133" t="s">
        <v>64</v>
      </c>
      <c r="C12" s="36">
        <v>0.06874999999999999</v>
      </c>
      <c r="D12" s="36">
        <v>0.1191550925925926</v>
      </c>
      <c r="E12" s="37">
        <f t="shared" si="0"/>
        <v>0.05040509259259261</v>
      </c>
      <c r="F12" s="38">
        <v>0</v>
      </c>
      <c r="G12" s="42">
        <v>0</v>
      </c>
      <c r="H12" s="39"/>
      <c r="I12" s="45">
        <v>2</v>
      </c>
      <c r="J12" s="38">
        <v>2</v>
      </c>
      <c r="K12" s="42">
        <v>0</v>
      </c>
      <c r="L12" s="39">
        <v>0</v>
      </c>
      <c r="M12" s="38">
        <v>0</v>
      </c>
      <c r="N12" s="39">
        <v>0</v>
      </c>
      <c r="O12" s="38">
        <v>0</v>
      </c>
      <c r="P12" s="39">
        <v>0</v>
      </c>
      <c r="Q12" s="38">
        <v>0</v>
      </c>
      <c r="R12" s="39">
        <v>0</v>
      </c>
      <c r="S12" s="45">
        <v>0</v>
      </c>
      <c r="T12" s="150">
        <v>1</v>
      </c>
      <c r="U12" s="8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2">
        <v>0</v>
      </c>
      <c r="AB12" s="150">
        <v>0</v>
      </c>
      <c r="AC12" s="150">
        <v>0</v>
      </c>
      <c r="AD12" s="8">
        <f t="shared" si="1"/>
        <v>5</v>
      </c>
      <c r="AE12" s="55">
        <f t="shared" si="2"/>
        <v>0.0017361111111111112</v>
      </c>
      <c r="AF12" s="57">
        <f t="shared" si="3"/>
        <v>0.052141203703703724</v>
      </c>
      <c r="AG12" s="60">
        <f t="shared" si="4"/>
        <v>4</v>
      </c>
      <c r="AH12"/>
      <c r="AI12"/>
      <c r="AJ12"/>
      <c r="AK12" s="59">
        <f>SMALL($AF$7:$AF$12,AL12)</f>
        <v>0.06274305555555555</v>
      </c>
      <c r="AL12" s="32">
        <v>6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1" customFormat="1" ht="25.5">
      <c r="A13" s="63">
        <v>18</v>
      </c>
      <c r="B13" s="133" t="s">
        <v>53</v>
      </c>
      <c r="C13" s="36">
        <v>0</v>
      </c>
      <c r="D13" s="36"/>
      <c r="E13" s="37" t="s">
        <v>65</v>
      </c>
      <c r="F13" s="38">
        <v>0</v>
      </c>
      <c r="G13" s="42">
        <v>0</v>
      </c>
      <c r="H13" s="39"/>
      <c r="I13" s="45">
        <v>5</v>
      </c>
      <c r="J13" s="38">
        <v>0</v>
      </c>
      <c r="K13" s="42">
        <v>0</v>
      </c>
      <c r="L13" s="39">
        <v>0</v>
      </c>
      <c r="M13" s="38">
        <v>0</v>
      </c>
      <c r="N13" s="39">
        <v>0</v>
      </c>
      <c r="O13" s="38">
        <v>0</v>
      </c>
      <c r="P13" s="39">
        <v>0</v>
      </c>
      <c r="Q13" s="38">
        <v>0</v>
      </c>
      <c r="R13" s="39">
        <v>0</v>
      </c>
      <c r="S13" s="45">
        <v>0</v>
      </c>
      <c r="T13" s="150">
        <v>1</v>
      </c>
      <c r="U13" s="8">
        <v>5</v>
      </c>
      <c r="V13" s="151">
        <v>10</v>
      </c>
      <c r="W13" s="151">
        <v>50</v>
      </c>
      <c r="X13" s="151">
        <v>50</v>
      </c>
      <c r="Y13" s="151">
        <v>50</v>
      </c>
      <c r="Z13" s="151">
        <v>50</v>
      </c>
      <c r="AA13" s="152">
        <v>50</v>
      </c>
      <c r="AB13" s="150">
        <v>50</v>
      </c>
      <c r="AC13" s="150">
        <v>0</v>
      </c>
      <c r="AD13" s="8">
        <f t="shared" si="1"/>
        <v>321</v>
      </c>
      <c r="AE13" s="55">
        <f t="shared" si="2"/>
        <v>0.11145833333333334</v>
      </c>
      <c r="AF13" s="162" t="s">
        <v>66</v>
      </c>
      <c r="AG13" s="60">
        <v>7</v>
      </c>
      <c r="AH13"/>
      <c r="AI13"/>
      <c r="AJ13"/>
      <c r="AK13" s="59">
        <f aca="true" t="shared" si="5" ref="AK13:AK26">SMALL($AF$7:$AF$26,AL13)</f>
        <v>0</v>
      </c>
      <c r="AL13" s="32">
        <v>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1" customFormat="1" ht="12.75" hidden="1">
      <c r="A14" s="63">
        <v>8</v>
      </c>
      <c r="B14" s="133"/>
      <c r="C14" s="36">
        <v>0</v>
      </c>
      <c r="D14" s="36"/>
      <c r="E14" s="37">
        <f t="shared" si="0"/>
        <v>0</v>
      </c>
      <c r="F14" s="38"/>
      <c r="G14" s="42"/>
      <c r="H14" s="39"/>
      <c r="I14" s="45"/>
      <c r="J14" s="38"/>
      <c r="K14" s="42"/>
      <c r="L14" s="39"/>
      <c r="M14" s="38"/>
      <c r="N14" s="39"/>
      <c r="O14" s="38"/>
      <c r="P14" s="39"/>
      <c r="Q14" s="38"/>
      <c r="R14" s="39"/>
      <c r="S14" s="45"/>
      <c r="T14" s="150"/>
      <c r="U14" s="8"/>
      <c r="V14" s="151"/>
      <c r="W14" s="151"/>
      <c r="X14" s="151"/>
      <c r="Y14" s="151"/>
      <c r="Z14" s="151"/>
      <c r="AA14" s="152"/>
      <c r="AB14" s="150"/>
      <c r="AC14" s="150"/>
      <c r="AD14" s="8">
        <f t="shared" si="1"/>
        <v>0</v>
      </c>
      <c r="AE14" s="55">
        <f t="shared" si="2"/>
        <v>0</v>
      </c>
      <c r="AF14" s="57">
        <f t="shared" si="3"/>
        <v>0</v>
      </c>
      <c r="AG14" s="60">
        <f t="shared" si="4"/>
        <v>7</v>
      </c>
      <c r="AH14"/>
      <c r="AI14"/>
      <c r="AJ14"/>
      <c r="AK14" s="59">
        <f t="shared" si="5"/>
        <v>0</v>
      </c>
      <c r="AL14" s="32">
        <v>8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1" customFormat="1" ht="12.75" hidden="1">
      <c r="A15" s="63">
        <v>9</v>
      </c>
      <c r="B15" s="133"/>
      <c r="C15" s="36">
        <v>0</v>
      </c>
      <c r="D15" s="36"/>
      <c r="E15" s="37">
        <f t="shared" si="0"/>
        <v>0</v>
      </c>
      <c r="F15" s="38"/>
      <c r="G15" s="42"/>
      <c r="H15" s="39"/>
      <c r="I15" s="45"/>
      <c r="J15" s="38"/>
      <c r="K15" s="42"/>
      <c r="L15" s="39"/>
      <c r="M15" s="38"/>
      <c r="N15" s="39"/>
      <c r="O15" s="38"/>
      <c r="P15" s="39"/>
      <c r="Q15" s="38"/>
      <c r="R15" s="39"/>
      <c r="S15" s="45"/>
      <c r="T15" s="150"/>
      <c r="U15" s="8"/>
      <c r="V15" s="151"/>
      <c r="W15" s="151"/>
      <c r="X15" s="151"/>
      <c r="Y15" s="151"/>
      <c r="Z15" s="151"/>
      <c r="AA15" s="152"/>
      <c r="AB15" s="150"/>
      <c r="AC15" s="150"/>
      <c r="AD15" s="8">
        <f t="shared" si="1"/>
        <v>0</v>
      </c>
      <c r="AE15" s="55">
        <f t="shared" si="2"/>
        <v>0</v>
      </c>
      <c r="AF15" s="57">
        <f t="shared" si="3"/>
        <v>0</v>
      </c>
      <c r="AG15" s="60">
        <f t="shared" si="4"/>
        <v>7</v>
      </c>
      <c r="AH15"/>
      <c r="AI15"/>
      <c r="AJ15"/>
      <c r="AK15" s="59">
        <f t="shared" si="5"/>
        <v>0</v>
      </c>
      <c r="AL15" s="32">
        <v>9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1" customFormat="1" ht="12.75" hidden="1">
      <c r="A16" s="63">
        <v>10</v>
      </c>
      <c r="B16" s="133"/>
      <c r="C16" s="36">
        <v>0</v>
      </c>
      <c r="D16" s="36"/>
      <c r="E16" s="37">
        <f t="shared" si="0"/>
        <v>0</v>
      </c>
      <c r="F16" s="38"/>
      <c r="G16" s="42"/>
      <c r="H16" s="39"/>
      <c r="I16" s="45"/>
      <c r="J16" s="38"/>
      <c r="K16" s="42"/>
      <c r="L16" s="39"/>
      <c r="M16" s="38"/>
      <c r="N16" s="39"/>
      <c r="O16" s="38"/>
      <c r="P16" s="39"/>
      <c r="Q16" s="38"/>
      <c r="R16" s="39"/>
      <c r="S16" s="45"/>
      <c r="T16" s="150"/>
      <c r="U16" s="8"/>
      <c r="V16" s="151"/>
      <c r="W16" s="151"/>
      <c r="X16" s="151"/>
      <c r="Y16" s="151"/>
      <c r="Z16" s="151"/>
      <c r="AA16" s="152"/>
      <c r="AB16" s="150"/>
      <c r="AC16" s="150"/>
      <c r="AD16" s="8">
        <f t="shared" si="1"/>
        <v>0</v>
      </c>
      <c r="AE16" s="55">
        <f t="shared" si="2"/>
        <v>0</v>
      </c>
      <c r="AF16" s="57">
        <f t="shared" si="3"/>
        <v>0</v>
      </c>
      <c r="AG16" s="60">
        <f t="shared" si="4"/>
        <v>7</v>
      </c>
      <c r="AH16"/>
      <c r="AI16"/>
      <c r="AJ16"/>
      <c r="AK16" s="59">
        <f t="shared" si="5"/>
        <v>0</v>
      </c>
      <c r="AL16" s="32">
        <v>10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1" customFormat="1" ht="12.75" hidden="1">
      <c r="A17" s="63">
        <v>11</v>
      </c>
      <c r="B17" s="133"/>
      <c r="C17" s="36">
        <v>0</v>
      </c>
      <c r="D17" s="36"/>
      <c r="E17" s="37">
        <f t="shared" si="0"/>
        <v>0</v>
      </c>
      <c r="F17" s="38"/>
      <c r="G17" s="42"/>
      <c r="H17" s="39"/>
      <c r="I17" s="45"/>
      <c r="J17" s="38"/>
      <c r="K17" s="42"/>
      <c r="L17" s="39"/>
      <c r="M17" s="38"/>
      <c r="N17" s="39"/>
      <c r="O17" s="38"/>
      <c r="P17" s="39"/>
      <c r="Q17" s="38"/>
      <c r="R17" s="39"/>
      <c r="S17" s="45"/>
      <c r="T17" s="150"/>
      <c r="U17" s="8"/>
      <c r="V17" s="151"/>
      <c r="W17" s="151"/>
      <c r="X17" s="151"/>
      <c r="Y17" s="151"/>
      <c r="Z17" s="151"/>
      <c r="AA17" s="152"/>
      <c r="AB17" s="150"/>
      <c r="AC17" s="150"/>
      <c r="AD17" s="8">
        <f t="shared" si="1"/>
        <v>0</v>
      </c>
      <c r="AE17" s="55">
        <f t="shared" si="2"/>
        <v>0</v>
      </c>
      <c r="AF17" s="57">
        <f t="shared" si="3"/>
        <v>0</v>
      </c>
      <c r="AG17" s="60">
        <f t="shared" si="4"/>
        <v>7</v>
      </c>
      <c r="AH17"/>
      <c r="AI17"/>
      <c r="AJ17"/>
      <c r="AK17" s="59">
        <f t="shared" si="5"/>
        <v>0</v>
      </c>
      <c r="AL17" s="32">
        <v>11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1" customFormat="1" ht="12.75" hidden="1">
      <c r="A18" s="63">
        <v>12</v>
      </c>
      <c r="B18" s="133"/>
      <c r="C18" s="36">
        <v>0</v>
      </c>
      <c r="D18" s="36"/>
      <c r="E18" s="37">
        <f t="shared" si="0"/>
        <v>0</v>
      </c>
      <c r="F18" s="38"/>
      <c r="G18" s="42"/>
      <c r="H18" s="39"/>
      <c r="I18" s="45"/>
      <c r="J18" s="38"/>
      <c r="K18" s="42"/>
      <c r="L18" s="39"/>
      <c r="M18" s="38"/>
      <c r="N18" s="39"/>
      <c r="O18" s="38"/>
      <c r="P18" s="39"/>
      <c r="Q18" s="38"/>
      <c r="R18" s="39"/>
      <c r="S18" s="45"/>
      <c r="T18" s="150"/>
      <c r="U18" s="8"/>
      <c r="V18" s="151"/>
      <c r="W18" s="151"/>
      <c r="X18" s="151"/>
      <c r="Y18" s="151"/>
      <c r="Z18" s="151"/>
      <c r="AA18" s="152"/>
      <c r="AB18" s="150"/>
      <c r="AC18" s="150"/>
      <c r="AD18" s="8">
        <f t="shared" si="1"/>
        <v>0</v>
      </c>
      <c r="AE18" s="55">
        <f t="shared" si="2"/>
        <v>0</v>
      </c>
      <c r="AF18" s="57">
        <f t="shared" si="3"/>
        <v>0</v>
      </c>
      <c r="AG18" s="60">
        <f t="shared" si="4"/>
        <v>7</v>
      </c>
      <c r="AH18"/>
      <c r="AI18"/>
      <c r="AJ18"/>
      <c r="AK18" s="59">
        <f t="shared" si="5"/>
        <v>0</v>
      </c>
      <c r="AL18" s="32">
        <v>12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1" customFormat="1" ht="12.75" hidden="1">
      <c r="A19" s="63">
        <v>13</v>
      </c>
      <c r="B19" s="133"/>
      <c r="C19" s="36">
        <v>0</v>
      </c>
      <c r="D19" s="36"/>
      <c r="E19" s="37">
        <f t="shared" si="0"/>
        <v>0</v>
      </c>
      <c r="F19" s="38"/>
      <c r="G19" s="42"/>
      <c r="H19" s="39"/>
      <c r="I19" s="45"/>
      <c r="J19" s="38"/>
      <c r="K19" s="42"/>
      <c r="L19" s="39"/>
      <c r="M19" s="38"/>
      <c r="N19" s="39"/>
      <c r="O19" s="38"/>
      <c r="P19" s="39"/>
      <c r="Q19" s="38"/>
      <c r="R19" s="39"/>
      <c r="S19" s="45"/>
      <c r="T19" s="150"/>
      <c r="U19" s="8"/>
      <c r="V19" s="151"/>
      <c r="W19" s="151"/>
      <c r="X19" s="151"/>
      <c r="Y19" s="151"/>
      <c r="Z19" s="151"/>
      <c r="AA19" s="152"/>
      <c r="AB19" s="150"/>
      <c r="AC19" s="150"/>
      <c r="AD19" s="8">
        <f t="shared" si="1"/>
        <v>0</v>
      </c>
      <c r="AE19" s="55">
        <f t="shared" si="2"/>
        <v>0</v>
      </c>
      <c r="AF19" s="57">
        <f t="shared" si="3"/>
        <v>0</v>
      </c>
      <c r="AG19" s="60">
        <f t="shared" si="4"/>
        <v>7</v>
      </c>
      <c r="AH19"/>
      <c r="AI19"/>
      <c r="AJ19"/>
      <c r="AK19" s="59">
        <f t="shared" si="5"/>
        <v>0</v>
      </c>
      <c r="AL19" s="32">
        <v>13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1" customFormat="1" ht="12.75" hidden="1">
      <c r="A20" s="63">
        <v>14</v>
      </c>
      <c r="B20" s="133"/>
      <c r="C20" s="36">
        <v>0</v>
      </c>
      <c r="D20" s="36"/>
      <c r="E20" s="37">
        <f t="shared" si="0"/>
        <v>0</v>
      </c>
      <c r="F20" s="38"/>
      <c r="G20" s="42"/>
      <c r="H20" s="39"/>
      <c r="I20" s="45"/>
      <c r="J20" s="38"/>
      <c r="K20" s="42"/>
      <c r="L20" s="39"/>
      <c r="M20" s="38"/>
      <c r="N20" s="39"/>
      <c r="O20" s="38"/>
      <c r="P20" s="39"/>
      <c r="Q20" s="38"/>
      <c r="R20" s="39"/>
      <c r="S20" s="45"/>
      <c r="T20" s="150"/>
      <c r="U20" s="8"/>
      <c r="V20" s="151"/>
      <c r="W20" s="151"/>
      <c r="X20" s="151"/>
      <c r="Y20" s="151"/>
      <c r="Z20" s="151"/>
      <c r="AA20" s="152"/>
      <c r="AB20" s="150"/>
      <c r="AC20" s="150"/>
      <c r="AD20" s="8">
        <f t="shared" si="1"/>
        <v>0</v>
      </c>
      <c r="AE20" s="55">
        <f t="shared" si="2"/>
        <v>0</v>
      </c>
      <c r="AF20" s="57">
        <f t="shared" si="3"/>
        <v>0</v>
      </c>
      <c r="AG20" s="60">
        <f t="shared" si="4"/>
        <v>7</v>
      </c>
      <c r="AH20"/>
      <c r="AI20"/>
      <c r="AJ20"/>
      <c r="AK20" s="59">
        <f t="shared" si="5"/>
        <v>0.03708333333333332</v>
      </c>
      <c r="AL20" s="32">
        <v>14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1" customFormat="1" ht="12.75" hidden="1">
      <c r="A21" s="63">
        <v>15</v>
      </c>
      <c r="B21" s="133"/>
      <c r="C21" s="36">
        <v>0</v>
      </c>
      <c r="D21" s="36"/>
      <c r="E21" s="37">
        <f t="shared" si="0"/>
        <v>0</v>
      </c>
      <c r="F21" s="38"/>
      <c r="G21" s="42"/>
      <c r="H21" s="39"/>
      <c r="I21" s="45"/>
      <c r="J21" s="38"/>
      <c r="K21" s="42"/>
      <c r="L21" s="39"/>
      <c r="M21" s="38"/>
      <c r="N21" s="39"/>
      <c r="O21" s="38"/>
      <c r="P21" s="39"/>
      <c r="Q21" s="38"/>
      <c r="R21" s="39"/>
      <c r="S21" s="45"/>
      <c r="T21" s="150"/>
      <c r="U21" s="8"/>
      <c r="V21" s="151"/>
      <c r="W21" s="151"/>
      <c r="X21" s="151"/>
      <c r="Y21" s="151"/>
      <c r="Z21" s="151"/>
      <c r="AA21" s="152"/>
      <c r="AB21" s="150"/>
      <c r="AC21" s="150"/>
      <c r="AD21" s="8">
        <f t="shared" si="1"/>
        <v>0</v>
      </c>
      <c r="AE21" s="55">
        <f t="shared" si="2"/>
        <v>0</v>
      </c>
      <c r="AF21" s="57">
        <f t="shared" si="3"/>
        <v>0</v>
      </c>
      <c r="AG21" s="60">
        <f t="shared" si="4"/>
        <v>7</v>
      </c>
      <c r="AH21"/>
      <c r="AI21"/>
      <c r="AJ21"/>
      <c r="AK21" s="59">
        <f t="shared" si="5"/>
        <v>0.04254629629629629</v>
      </c>
      <c r="AL21" s="32">
        <v>15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1" customFormat="1" ht="12.75" hidden="1">
      <c r="A22" s="63">
        <v>16</v>
      </c>
      <c r="B22" s="133"/>
      <c r="C22" s="36">
        <v>0</v>
      </c>
      <c r="D22" s="36"/>
      <c r="E22" s="37">
        <f t="shared" si="0"/>
        <v>0</v>
      </c>
      <c r="F22" s="38"/>
      <c r="G22" s="42"/>
      <c r="H22" s="39"/>
      <c r="I22" s="45"/>
      <c r="J22" s="38"/>
      <c r="K22" s="42"/>
      <c r="L22" s="39"/>
      <c r="M22" s="38"/>
      <c r="N22" s="39"/>
      <c r="O22" s="38"/>
      <c r="P22" s="39"/>
      <c r="Q22" s="38"/>
      <c r="R22" s="39"/>
      <c r="S22" s="45"/>
      <c r="T22" s="150"/>
      <c r="U22" s="8"/>
      <c r="V22" s="151"/>
      <c r="W22" s="151"/>
      <c r="X22" s="151"/>
      <c r="Y22" s="151"/>
      <c r="Z22" s="151"/>
      <c r="AA22" s="152"/>
      <c r="AB22" s="150"/>
      <c r="AC22" s="150"/>
      <c r="AD22" s="8">
        <f t="shared" si="1"/>
        <v>0</v>
      </c>
      <c r="AE22" s="55">
        <f t="shared" si="2"/>
        <v>0</v>
      </c>
      <c r="AF22" s="57">
        <f t="shared" si="3"/>
        <v>0</v>
      </c>
      <c r="AG22" s="60">
        <f t="shared" si="4"/>
        <v>7</v>
      </c>
      <c r="AH22"/>
      <c r="AI22"/>
      <c r="AJ22"/>
      <c r="AK22" s="59">
        <f t="shared" si="5"/>
        <v>0.04848379629629629</v>
      </c>
      <c r="AL22" s="32">
        <v>16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1" customFormat="1" ht="12.75" hidden="1">
      <c r="A23" s="63">
        <v>17</v>
      </c>
      <c r="B23" s="133"/>
      <c r="C23" s="36">
        <v>0</v>
      </c>
      <c r="D23" s="36"/>
      <c r="E23" s="37">
        <f t="shared" si="0"/>
        <v>0</v>
      </c>
      <c r="F23" s="38"/>
      <c r="G23" s="42"/>
      <c r="H23" s="39"/>
      <c r="I23" s="45"/>
      <c r="J23" s="38"/>
      <c r="K23" s="42"/>
      <c r="L23" s="39"/>
      <c r="M23" s="38"/>
      <c r="N23" s="39"/>
      <c r="O23" s="38"/>
      <c r="P23" s="39"/>
      <c r="Q23" s="38"/>
      <c r="R23" s="39"/>
      <c r="S23" s="45"/>
      <c r="T23" s="150"/>
      <c r="U23" s="8"/>
      <c r="V23" s="151"/>
      <c r="W23" s="151"/>
      <c r="X23" s="151"/>
      <c r="Y23" s="151"/>
      <c r="Z23" s="151"/>
      <c r="AA23" s="152"/>
      <c r="AB23" s="150"/>
      <c r="AC23" s="150"/>
      <c r="AD23" s="8">
        <f t="shared" si="1"/>
        <v>0</v>
      </c>
      <c r="AE23" s="55">
        <f t="shared" si="2"/>
        <v>0</v>
      </c>
      <c r="AF23" s="57">
        <f t="shared" si="3"/>
        <v>0</v>
      </c>
      <c r="AG23" s="60">
        <f t="shared" si="4"/>
        <v>7</v>
      </c>
      <c r="AH23"/>
      <c r="AI23"/>
      <c r="AJ23"/>
      <c r="AK23" s="59">
        <f t="shared" si="5"/>
        <v>0.052141203703703724</v>
      </c>
      <c r="AL23" s="32">
        <v>17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1" customFormat="1" ht="12.75" hidden="1">
      <c r="A24" s="63">
        <v>18</v>
      </c>
      <c r="B24" s="133"/>
      <c r="C24" s="36">
        <v>0</v>
      </c>
      <c r="D24" s="36"/>
      <c r="E24" s="37">
        <f t="shared" si="0"/>
        <v>0</v>
      </c>
      <c r="F24" s="38"/>
      <c r="G24" s="42"/>
      <c r="H24" s="39"/>
      <c r="I24" s="45"/>
      <c r="J24" s="38"/>
      <c r="K24" s="42"/>
      <c r="L24" s="39"/>
      <c r="M24" s="38"/>
      <c r="N24" s="39"/>
      <c r="O24" s="38"/>
      <c r="P24" s="39"/>
      <c r="Q24" s="38"/>
      <c r="R24" s="39"/>
      <c r="S24" s="45"/>
      <c r="T24" s="150"/>
      <c r="U24" s="8"/>
      <c r="V24" s="151"/>
      <c r="W24" s="151"/>
      <c r="X24" s="151"/>
      <c r="Y24" s="151"/>
      <c r="Z24" s="151"/>
      <c r="AA24" s="152"/>
      <c r="AB24" s="150"/>
      <c r="AC24" s="150"/>
      <c r="AD24" s="8">
        <f t="shared" si="1"/>
        <v>0</v>
      </c>
      <c r="AE24" s="55">
        <f t="shared" si="2"/>
        <v>0</v>
      </c>
      <c r="AF24" s="57">
        <f t="shared" si="3"/>
        <v>0</v>
      </c>
      <c r="AG24" s="60">
        <f t="shared" si="4"/>
        <v>7</v>
      </c>
      <c r="AH24"/>
      <c r="AI24"/>
      <c r="AJ24"/>
      <c r="AK24" s="59">
        <f t="shared" si="5"/>
        <v>0.05534722222222222</v>
      </c>
      <c r="AL24" s="32">
        <v>18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1" customFormat="1" ht="12.75" hidden="1">
      <c r="A25" s="63">
        <v>19</v>
      </c>
      <c r="B25" s="133"/>
      <c r="C25" s="36">
        <v>0</v>
      </c>
      <c r="D25" s="36"/>
      <c r="E25" s="37">
        <f t="shared" si="0"/>
        <v>0</v>
      </c>
      <c r="F25" s="38"/>
      <c r="G25" s="42"/>
      <c r="H25" s="39"/>
      <c r="I25" s="45"/>
      <c r="J25" s="38"/>
      <c r="K25" s="42"/>
      <c r="L25" s="39"/>
      <c r="M25" s="38"/>
      <c r="N25" s="39"/>
      <c r="O25" s="38"/>
      <c r="P25" s="39"/>
      <c r="Q25" s="38"/>
      <c r="R25" s="39"/>
      <c r="S25" s="45"/>
      <c r="T25" s="150"/>
      <c r="U25" s="8"/>
      <c r="V25" s="151"/>
      <c r="W25" s="151"/>
      <c r="X25" s="151"/>
      <c r="Y25" s="151"/>
      <c r="Z25" s="151"/>
      <c r="AA25" s="152"/>
      <c r="AB25" s="150"/>
      <c r="AC25" s="150"/>
      <c r="AD25" s="8">
        <f t="shared" si="1"/>
        <v>0</v>
      </c>
      <c r="AE25" s="55">
        <f t="shared" si="2"/>
        <v>0</v>
      </c>
      <c r="AF25" s="57">
        <f t="shared" si="3"/>
        <v>0</v>
      </c>
      <c r="AG25" s="60">
        <f t="shared" si="4"/>
        <v>7</v>
      </c>
      <c r="AH25"/>
      <c r="AI25"/>
      <c r="AJ25"/>
      <c r="AK25" s="59">
        <f t="shared" si="5"/>
        <v>0.06274305555555555</v>
      </c>
      <c r="AL25" s="32">
        <v>19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1" customFormat="1" ht="13.5" hidden="1" thickBot="1">
      <c r="A26" s="64">
        <v>20</v>
      </c>
      <c r="B26" s="134"/>
      <c r="C26" s="66">
        <v>0</v>
      </c>
      <c r="D26" s="66"/>
      <c r="E26" s="67">
        <f t="shared" si="0"/>
        <v>0</v>
      </c>
      <c r="F26" s="40"/>
      <c r="G26" s="43"/>
      <c r="H26" s="41"/>
      <c r="I26" s="46"/>
      <c r="J26" s="40"/>
      <c r="K26" s="43"/>
      <c r="L26" s="41"/>
      <c r="M26" s="40"/>
      <c r="N26" s="41"/>
      <c r="O26" s="40"/>
      <c r="P26" s="41"/>
      <c r="Q26" s="40"/>
      <c r="R26" s="41"/>
      <c r="S26" s="46"/>
      <c r="T26" s="141"/>
      <c r="U26" s="9"/>
      <c r="V26" s="153"/>
      <c r="W26" s="153"/>
      <c r="X26" s="153"/>
      <c r="Y26" s="153"/>
      <c r="Z26" s="153"/>
      <c r="AA26" s="154"/>
      <c r="AB26" s="141"/>
      <c r="AC26" s="141"/>
      <c r="AD26" s="9">
        <f t="shared" si="1"/>
        <v>0</v>
      </c>
      <c r="AE26" s="56">
        <f t="shared" si="2"/>
        <v>0</v>
      </c>
      <c r="AF26" s="58">
        <f t="shared" si="3"/>
        <v>0</v>
      </c>
      <c r="AG26" s="61">
        <f t="shared" si="4"/>
        <v>7</v>
      </c>
      <c r="AH26"/>
      <c r="AI26"/>
      <c r="AJ26"/>
      <c r="AK26" s="59" t="e">
        <f t="shared" si="5"/>
        <v>#NUM!</v>
      </c>
      <c r="AL26" s="33">
        <v>20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8" spans="1:33" ht="16.5" customHeight="1" thickBot="1">
      <c r="A28" s="23" t="s">
        <v>13</v>
      </c>
      <c r="B28" s="23"/>
      <c r="C28" s="25" t="s">
        <v>15</v>
      </c>
      <c r="D28" s="24"/>
      <c r="E28" s="24"/>
      <c r="F28" s="26"/>
      <c r="G28" s="26"/>
      <c r="H28" s="26"/>
      <c r="I28" s="26"/>
      <c r="J28" s="26"/>
      <c r="K28" s="26"/>
      <c r="O28" s="23"/>
      <c r="P28" s="23"/>
      <c r="Q28" s="23"/>
      <c r="R28" s="23"/>
      <c r="S28" s="23"/>
      <c r="T28" s="131"/>
      <c r="U28" s="131"/>
      <c r="V28" s="166" t="s">
        <v>35</v>
      </c>
      <c r="W28" s="166"/>
      <c r="X28" s="166"/>
      <c r="Y28" s="166"/>
      <c r="Z28" s="168" t="s">
        <v>14</v>
      </c>
      <c r="AA28" s="168"/>
      <c r="AB28" s="168"/>
      <c r="AC28" s="168"/>
      <c r="AD28" s="168"/>
      <c r="AE28" s="168"/>
      <c r="AF28" s="168"/>
      <c r="AG28" s="168"/>
    </row>
    <row r="31" ht="12.75" hidden="1"/>
  </sheetData>
  <sheetProtection/>
  <mergeCells count="9">
    <mergeCell ref="U5:AA5"/>
    <mergeCell ref="V28:Y28"/>
    <mergeCell ref="AF1:AG1"/>
    <mergeCell ref="Z28:AG28"/>
    <mergeCell ref="F5:H5"/>
    <mergeCell ref="J5:L5"/>
    <mergeCell ref="M5:N5"/>
    <mergeCell ref="O5:P5"/>
    <mergeCell ref="Q5:R5"/>
  </mergeCells>
  <printOptions/>
  <pageMargins left="0.12" right="0.19" top="0.984251968503937" bottom="0.984251968503937" header="0.5118110236220472" footer="0.5118110236220472"/>
  <pageSetup horizontalDpi="300" verticalDpi="300" orientation="landscape" paperSize="9" r:id="rId2"/>
  <headerFooter alignWithMargins="0">
    <oddFooter>&amp;C&amp;D&amp;    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8"/>
  <sheetViews>
    <sheetView zoomScalePageLayoutView="0" workbookViewId="0" topLeftCell="A1">
      <selection activeCell="Z28" sqref="Z28:AG28"/>
    </sheetView>
  </sheetViews>
  <sheetFormatPr defaultColWidth="9.00390625" defaultRowHeight="12.75"/>
  <cols>
    <col min="1" max="1" width="3.875" style="16" customWidth="1"/>
    <col min="2" max="2" width="19.375" style="16" customWidth="1"/>
    <col min="3" max="3" width="9.375" style="16" hidden="1" customWidth="1"/>
    <col min="4" max="4" width="0" style="16" hidden="1" customWidth="1"/>
    <col min="5" max="5" width="8.875" style="16" customWidth="1"/>
    <col min="6" max="7" width="3.75390625" style="16" customWidth="1"/>
    <col min="8" max="8" width="3.75390625" style="16" hidden="1" customWidth="1"/>
    <col min="9" max="26" width="3.75390625" style="16" customWidth="1"/>
    <col min="27" max="27" width="3.75390625" style="16" hidden="1" customWidth="1"/>
    <col min="28" max="29" width="3.75390625" style="16" customWidth="1"/>
    <col min="30" max="30" width="6.625" style="16" customWidth="1"/>
    <col min="31" max="31" width="9.00390625" style="16" customWidth="1"/>
    <col min="32" max="32" width="9.875" style="16" customWidth="1"/>
    <col min="33" max="33" width="7.75390625" style="16" customWidth="1"/>
    <col min="35" max="35" width="10.375" style="0" customWidth="1"/>
    <col min="37" max="38" width="9.125" style="0" hidden="1" customWidth="1"/>
  </cols>
  <sheetData>
    <row r="1" spans="1:33" ht="30.75" thickBot="1">
      <c r="A1" s="12"/>
      <c r="B1" s="13"/>
      <c r="C1" s="155"/>
      <c r="D1" s="156"/>
      <c r="E1" s="158" t="s">
        <v>18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4"/>
      <c r="AA1" s="15"/>
      <c r="AB1" s="15"/>
      <c r="AC1" s="15"/>
      <c r="AD1" s="15" t="s">
        <v>11</v>
      </c>
      <c r="AF1" s="167" t="s">
        <v>41</v>
      </c>
      <c r="AG1" s="167"/>
    </row>
    <row r="2" spans="1:33" ht="15.75" thickBot="1">
      <c r="A2" s="12"/>
      <c r="B2"/>
      <c r="C2" s="17"/>
      <c r="D2" s="17"/>
      <c r="E2" s="17"/>
      <c r="F2" s="17"/>
      <c r="G2" s="17"/>
      <c r="H2" s="17"/>
      <c r="I2" s="1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8"/>
      <c r="AA2" s="18"/>
      <c r="AB2" s="18"/>
      <c r="AC2" s="18"/>
      <c r="AD2" s="18"/>
      <c r="AF2" s="19"/>
      <c r="AG2" s="19"/>
    </row>
    <row r="3" spans="1:33" ht="18.75" thickBot="1">
      <c r="A3" s="12"/>
      <c r="B3" s="13"/>
      <c r="D3" s="19"/>
      <c r="F3" s="19"/>
      <c r="G3" s="19"/>
      <c r="H3" s="19"/>
      <c r="I3" s="19"/>
      <c r="J3" s="34" t="s">
        <v>19</v>
      </c>
      <c r="K3" s="52"/>
      <c r="L3" s="12"/>
      <c r="N3" s="17"/>
      <c r="O3" s="17"/>
      <c r="P3" s="17"/>
      <c r="Q3" s="17"/>
      <c r="R3" s="17"/>
      <c r="S3" s="17"/>
      <c r="T3" s="17"/>
      <c r="U3" s="17"/>
      <c r="V3" s="159" t="s">
        <v>12</v>
      </c>
      <c r="W3" s="17"/>
      <c r="X3" s="17"/>
      <c r="Y3" s="17"/>
      <c r="AA3" s="18"/>
      <c r="AB3" s="18"/>
      <c r="AC3" s="18"/>
      <c r="AD3" s="18" t="s">
        <v>1</v>
      </c>
      <c r="AF3" s="21" t="s">
        <v>17</v>
      </c>
      <c r="AG3" s="21"/>
    </row>
    <row r="4" spans="1:33" ht="16.5" thickBot="1">
      <c r="A4" s="12"/>
      <c r="B4" s="13"/>
      <c r="C4" s="17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74" s="1" customFormat="1" ht="106.5" customHeight="1" thickBot="1">
      <c r="A5" s="22" t="s">
        <v>2</v>
      </c>
      <c r="B5" s="62" t="s">
        <v>3</v>
      </c>
      <c r="C5" s="93" t="s">
        <v>20</v>
      </c>
      <c r="D5" s="94" t="s">
        <v>21</v>
      </c>
      <c r="E5" s="95" t="s">
        <v>22</v>
      </c>
      <c r="F5" s="169" t="s">
        <v>23</v>
      </c>
      <c r="G5" s="170"/>
      <c r="H5" s="171"/>
      <c r="I5" s="44" t="s">
        <v>24</v>
      </c>
      <c r="J5" s="169" t="s">
        <v>25</v>
      </c>
      <c r="K5" s="170"/>
      <c r="L5" s="171"/>
      <c r="M5" s="169" t="s">
        <v>16</v>
      </c>
      <c r="N5" s="171"/>
      <c r="O5" s="169" t="s">
        <v>26</v>
      </c>
      <c r="P5" s="171"/>
      <c r="Q5" s="169" t="s">
        <v>27</v>
      </c>
      <c r="R5" s="171"/>
      <c r="S5" s="44" t="s">
        <v>28</v>
      </c>
      <c r="T5" s="51" t="s">
        <v>29</v>
      </c>
      <c r="U5" s="163" t="s">
        <v>30</v>
      </c>
      <c r="V5" s="164"/>
      <c r="W5" s="164"/>
      <c r="X5" s="164"/>
      <c r="Y5" s="164"/>
      <c r="Z5" s="164"/>
      <c r="AA5" s="165"/>
      <c r="AB5" s="51" t="s">
        <v>31</v>
      </c>
      <c r="AC5" s="51" t="s">
        <v>32</v>
      </c>
      <c r="AD5" s="53" t="s">
        <v>33</v>
      </c>
      <c r="AE5" s="54" t="s">
        <v>34</v>
      </c>
      <c r="AF5" s="51" t="s">
        <v>36</v>
      </c>
      <c r="AG5" s="51" t="s">
        <v>0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48" customFormat="1" ht="13.5" thickBot="1">
      <c r="A6" s="77"/>
      <c r="B6" s="78"/>
      <c r="C6" s="79"/>
      <c r="D6" s="80"/>
      <c r="E6" s="81"/>
      <c r="F6" s="82">
        <v>1</v>
      </c>
      <c r="G6" s="83">
        <v>2</v>
      </c>
      <c r="H6" s="84">
        <v>3</v>
      </c>
      <c r="I6" s="85"/>
      <c r="J6" s="82">
        <v>1</v>
      </c>
      <c r="K6" s="83">
        <v>2</v>
      </c>
      <c r="L6" s="84">
        <v>3</v>
      </c>
      <c r="M6" s="82">
        <v>1</v>
      </c>
      <c r="N6" s="84">
        <v>2</v>
      </c>
      <c r="O6" s="82">
        <v>1</v>
      </c>
      <c r="P6" s="84">
        <v>2</v>
      </c>
      <c r="Q6" s="82">
        <v>1</v>
      </c>
      <c r="R6" s="84">
        <v>2</v>
      </c>
      <c r="S6" s="85"/>
      <c r="T6" s="50"/>
      <c r="U6" s="86" t="s">
        <v>4</v>
      </c>
      <c r="V6" s="87" t="s">
        <v>5</v>
      </c>
      <c r="W6" s="88" t="s">
        <v>6</v>
      </c>
      <c r="X6" s="87" t="s">
        <v>7</v>
      </c>
      <c r="Y6" s="88" t="s">
        <v>8</v>
      </c>
      <c r="Z6" s="87" t="s">
        <v>9</v>
      </c>
      <c r="AA6" s="89" t="s">
        <v>10</v>
      </c>
      <c r="AB6" s="90"/>
      <c r="AC6" s="50"/>
      <c r="AD6" s="91" t="s">
        <v>37</v>
      </c>
      <c r="AE6" s="92">
        <v>0.00034722222222222224</v>
      </c>
      <c r="AF6" s="50"/>
      <c r="AG6" s="50"/>
      <c r="AH6" s="47"/>
      <c r="AI6" s="47"/>
      <c r="AJ6" s="47"/>
      <c r="AK6" s="30" t="s">
        <v>38</v>
      </c>
      <c r="AL6" s="31" t="s">
        <v>0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s="1" customFormat="1" ht="32.25" customHeight="1">
      <c r="A7" s="68">
        <v>8</v>
      </c>
      <c r="B7" s="132" t="s">
        <v>54</v>
      </c>
      <c r="C7" s="27">
        <v>0.04097222222222222</v>
      </c>
      <c r="D7" s="27">
        <v>0.07364583333333334</v>
      </c>
      <c r="E7" s="69">
        <f aca="true" t="shared" si="0" ref="E7:E26">D7-C7</f>
        <v>0.03267361111111112</v>
      </c>
      <c r="F7" s="29">
        <v>0</v>
      </c>
      <c r="G7" s="70">
        <v>2</v>
      </c>
      <c r="H7" s="28"/>
      <c r="I7" s="71">
        <v>5</v>
      </c>
      <c r="J7" s="29">
        <v>0</v>
      </c>
      <c r="K7" s="70">
        <v>2</v>
      </c>
      <c r="L7" s="28">
        <v>0</v>
      </c>
      <c r="M7" s="29">
        <v>2</v>
      </c>
      <c r="N7" s="28">
        <v>0</v>
      </c>
      <c r="O7" s="29">
        <v>0</v>
      </c>
      <c r="P7" s="28">
        <v>0</v>
      </c>
      <c r="Q7" s="29">
        <v>0</v>
      </c>
      <c r="R7" s="28">
        <v>0</v>
      </c>
      <c r="S7" s="71">
        <v>0</v>
      </c>
      <c r="T7" s="72">
        <v>2</v>
      </c>
      <c r="U7" s="73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1"/>
      <c r="AB7" s="72">
        <v>0</v>
      </c>
      <c r="AC7" s="72">
        <v>0</v>
      </c>
      <c r="AD7" s="10">
        <f aca="true" t="shared" si="1" ref="AD7:AD26">SUM(F7:AC7)</f>
        <v>13</v>
      </c>
      <c r="AE7" s="74">
        <f aca="true" t="shared" si="2" ref="AE7:AE26">AD7*$AE$6</f>
        <v>0.004513888888888889</v>
      </c>
      <c r="AF7" s="75">
        <f aca="true" t="shared" si="3" ref="AF7:AF26">E7+AE7</f>
        <v>0.037187500000000005</v>
      </c>
      <c r="AG7" s="76">
        <f aca="true" t="shared" si="4" ref="AG7:AG26">VLOOKUP(AF7,$AK$7:$AL$26,2,FALSE)</f>
        <v>1</v>
      </c>
      <c r="AH7"/>
      <c r="AI7"/>
      <c r="AJ7"/>
      <c r="AK7" s="59">
        <f>SMALL($AF$7:$AF$8,AL7)</f>
        <v>0.037187500000000005</v>
      </c>
      <c r="AL7" s="32">
        <v>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1" customFormat="1" ht="25.5">
      <c r="A8" s="63">
        <v>7</v>
      </c>
      <c r="B8" s="133" t="s">
        <v>59</v>
      </c>
      <c r="C8" s="36">
        <v>0.02638888888888889</v>
      </c>
      <c r="D8" s="36">
        <v>0.06755787037037037</v>
      </c>
      <c r="E8" s="37">
        <f t="shared" si="0"/>
        <v>0.04116898148148147</v>
      </c>
      <c r="F8" s="38">
        <v>0</v>
      </c>
      <c r="G8" s="42">
        <v>0</v>
      </c>
      <c r="H8" s="39"/>
      <c r="I8" s="45">
        <v>1</v>
      </c>
      <c r="J8" s="38">
        <v>0</v>
      </c>
      <c r="K8" s="42">
        <v>0</v>
      </c>
      <c r="L8" s="39">
        <v>0</v>
      </c>
      <c r="M8" s="38">
        <v>2</v>
      </c>
      <c r="N8" s="39">
        <v>0</v>
      </c>
      <c r="O8" s="38">
        <v>0</v>
      </c>
      <c r="P8" s="39">
        <v>0</v>
      </c>
      <c r="Q8" s="38">
        <v>0</v>
      </c>
      <c r="R8" s="39">
        <v>0</v>
      </c>
      <c r="S8" s="45">
        <v>0</v>
      </c>
      <c r="T8" s="49">
        <v>1</v>
      </c>
      <c r="U8" s="2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3"/>
      <c r="AB8" s="49">
        <v>0</v>
      </c>
      <c r="AC8" s="49">
        <v>0</v>
      </c>
      <c r="AD8" s="8">
        <f t="shared" si="1"/>
        <v>4</v>
      </c>
      <c r="AE8" s="55">
        <f t="shared" si="2"/>
        <v>0.001388888888888889</v>
      </c>
      <c r="AF8" s="57">
        <f t="shared" si="3"/>
        <v>0.042557870370370364</v>
      </c>
      <c r="AG8" s="60">
        <f t="shared" si="4"/>
        <v>2</v>
      </c>
      <c r="AH8"/>
      <c r="AI8"/>
      <c r="AJ8"/>
      <c r="AK8" s="59">
        <f>SMALL($AF$7:$AF$8,AL8)</f>
        <v>0.042557870370370364</v>
      </c>
      <c r="AL8" s="32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1" customFormat="1" ht="25.5" hidden="1">
      <c r="A9" s="63">
        <v>4</v>
      </c>
      <c r="B9" s="133" t="s">
        <v>55</v>
      </c>
      <c r="C9" s="36"/>
      <c r="D9" s="36"/>
      <c r="E9" s="37">
        <f t="shared" si="0"/>
        <v>0</v>
      </c>
      <c r="F9" s="38"/>
      <c r="G9" s="42"/>
      <c r="H9" s="39"/>
      <c r="I9" s="45"/>
      <c r="J9" s="38"/>
      <c r="K9" s="42"/>
      <c r="L9" s="39"/>
      <c r="M9" s="38"/>
      <c r="N9" s="39"/>
      <c r="O9" s="38"/>
      <c r="P9" s="39"/>
      <c r="Q9" s="38"/>
      <c r="R9" s="39"/>
      <c r="S9" s="45"/>
      <c r="T9" s="49"/>
      <c r="U9" s="2"/>
      <c r="AA9" s="3"/>
      <c r="AB9" s="49"/>
      <c r="AC9" s="49"/>
      <c r="AD9" s="8">
        <f t="shared" si="1"/>
        <v>0</v>
      </c>
      <c r="AE9" s="55">
        <f t="shared" si="2"/>
        <v>0</v>
      </c>
      <c r="AF9" s="57">
        <f t="shared" si="3"/>
        <v>0</v>
      </c>
      <c r="AG9" s="60">
        <f t="shared" si="4"/>
        <v>4</v>
      </c>
      <c r="AH9"/>
      <c r="AI9"/>
      <c r="AJ9"/>
      <c r="AK9" s="59">
        <f>SMALL($AF$7:$AF$9,AL9)</f>
        <v>0.042557870370370364</v>
      </c>
      <c r="AL9" s="32">
        <v>3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1" customFormat="1" ht="12.75" hidden="1">
      <c r="A10" s="63">
        <v>4</v>
      </c>
      <c r="C10" s="36">
        <v>0</v>
      </c>
      <c r="D10" s="36"/>
      <c r="E10" s="37">
        <f t="shared" si="0"/>
        <v>0</v>
      </c>
      <c r="F10" s="38"/>
      <c r="G10" s="42"/>
      <c r="H10" s="39"/>
      <c r="I10" s="45"/>
      <c r="J10" s="38"/>
      <c r="K10" s="42"/>
      <c r="L10" s="39"/>
      <c r="M10" s="38"/>
      <c r="N10" s="39"/>
      <c r="O10" s="38"/>
      <c r="P10" s="39"/>
      <c r="Q10" s="38"/>
      <c r="R10" s="39"/>
      <c r="S10" s="45"/>
      <c r="T10" s="49"/>
      <c r="U10" s="2"/>
      <c r="AA10" s="3"/>
      <c r="AB10" s="49"/>
      <c r="AC10" s="49"/>
      <c r="AD10" s="8">
        <f t="shared" si="1"/>
        <v>0</v>
      </c>
      <c r="AE10" s="55">
        <f t="shared" si="2"/>
        <v>0</v>
      </c>
      <c r="AF10" s="57">
        <f t="shared" si="3"/>
        <v>0</v>
      </c>
      <c r="AG10" s="60">
        <f t="shared" si="4"/>
        <v>4</v>
      </c>
      <c r="AH10"/>
      <c r="AI10"/>
      <c r="AJ10"/>
      <c r="AK10" s="59">
        <f aca="true" t="shared" si="5" ref="AK10:AK26">SMALL($AF$7:$AF$26,AL10)</f>
        <v>0</v>
      </c>
      <c r="AL10" s="32">
        <v>4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1" customFormat="1" ht="12.75" hidden="1">
      <c r="A11" s="63">
        <v>5</v>
      </c>
      <c r="B11" s="133"/>
      <c r="C11" s="36">
        <v>0</v>
      </c>
      <c r="D11" s="36"/>
      <c r="E11" s="37">
        <f t="shared" si="0"/>
        <v>0</v>
      </c>
      <c r="F11" s="38"/>
      <c r="G11" s="42"/>
      <c r="H11" s="39"/>
      <c r="I11" s="45"/>
      <c r="J11" s="38"/>
      <c r="K11" s="42"/>
      <c r="L11" s="39"/>
      <c r="M11" s="38"/>
      <c r="N11" s="39"/>
      <c r="O11" s="38"/>
      <c r="P11" s="39"/>
      <c r="Q11" s="38"/>
      <c r="R11" s="39"/>
      <c r="S11" s="45"/>
      <c r="T11" s="49"/>
      <c r="U11" s="2"/>
      <c r="AA11" s="3"/>
      <c r="AB11" s="49"/>
      <c r="AC11" s="49"/>
      <c r="AD11" s="8">
        <f t="shared" si="1"/>
        <v>0</v>
      </c>
      <c r="AE11" s="55">
        <f t="shared" si="2"/>
        <v>0</v>
      </c>
      <c r="AF11" s="57">
        <f t="shared" si="3"/>
        <v>0</v>
      </c>
      <c r="AG11" s="60">
        <f t="shared" si="4"/>
        <v>4</v>
      </c>
      <c r="AH11"/>
      <c r="AI11"/>
      <c r="AJ11"/>
      <c r="AK11" s="59">
        <f t="shared" si="5"/>
        <v>0</v>
      </c>
      <c r="AL11" s="32">
        <v>5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1" customFormat="1" ht="12.75" hidden="1">
      <c r="A12" s="63">
        <v>6</v>
      </c>
      <c r="B12" s="133"/>
      <c r="C12" s="36">
        <v>0</v>
      </c>
      <c r="D12" s="36"/>
      <c r="E12" s="37">
        <f t="shared" si="0"/>
        <v>0</v>
      </c>
      <c r="F12" s="38"/>
      <c r="G12" s="42"/>
      <c r="H12" s="39"/>
      <c r="I12" s="45"/>
      <c r="J12" s="38"/>
      <c r="K12" s="42"/>
      <c r="L12" s="39"/>
      <c r="M12" s="38"/>
      <c r="N12" s="39"/>
      <c r="O12" s="38"/>
      <c r="P12" s="39"/>
      <c r="Q12" s="38"/>
      <c r="R12" s="39"/>
      <c r="S12" s="45"/>
      <c r="T12" s="49"/>
      <c r="U12" s="2"/>
      <c r="AA12" s="3"/>
      <c r="AB12" s="49"/>
      <c r="AC12" s="49"/>
      <c r="AD12" s="8">
        <f t="shared" si="1"/>
        <v>0</v>
      </c>
      <c r="AE12" s="55">
        <f t="shared" si="2"/>
        <v>0</v>
      </c>
      <c r="AF12" s="57">
        <f t="shared" si="3"/>
        <v>0</v>
      </c>
      <c r="AG12" s="60">
        <f t="shared" si="4"/>
        <v>4</v>
      </c>
      <c r="AH12"/>
      <c r="AI12"/>
      <c r="AJ12"/>
      <c r="AK12" s="59">
        <f t="shared" si="5"/>
        <v>0</v>
      </c>
      <c r="AL12" s="32">
        <v>6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1" customFormat="1" ht="12.75" hidden="1">
      <c r="A13" s="63">
        <v>7</v>
      </c>
      <c r="B13" s="133"/>
      <c r="C13" s="36">
        <v>0</v>
      </c>
      <c r="D13" s="36"/>
      <c r="E13" s="37">
        <f t="shared" si="0"/>
        <v>0</v>
      </c>
      <c r="F13" s="38"/>
      <c r="G13" s="42"/>
      <c r="H13" s="39"/>
      <c r="I13" s="45"/>
      <c r="J13" s="38"/>
      <c r="K13" s="42"/>
      <c r="L13" s="39"/>
      <c r="M13" s="38"/>
      <c r="N13" s="39"/>
      <c r="O13" s="38"/>
      <c r="P13" s="39"/>
      <c r="Q13" s="38"/>
      <c r="R13" s="39"/>
      <c r="S13" s="45"/>
      <c r="T13" s="49"/>
      <c r="U13" s="2"/>
      <c r="AA13" s="3"/>
      <c r="AB13" s="49"/>
      <c r="AC13" s="49"/>
      <c r="AD13" s="8">
        <f t="shared" si="1"/>
        <v>0</v>
      </c>
      <c r="AE13" s="55">
        <f t="shared" si="2"/>
        <v>0</v>
      </c>
      <c r="AF13" s="57">
        <f t="shared" si="3"/>
        <v>0</v>
      </c>
      <c r="AG13" s="60">
        <f t="shared" si="4"/>
        <v>4</v>
      </c>
      <c r="AH13"/>
      <c r="AI13"/>
      <c r="AJ13"/>
      <c r="AK13" s="59">
        <f t="shared" si="5"/>
        <v>0</v>
      </c>
      <c r="AL13" s="32">
        <v>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1" customFormat="1" ht="12.75" hidden="1">
      <c r="A14" s="63">
        <v>8</v>
      </c>
      <c r="B14" s="133"/>
      <c r="C14" s="36">
        <v>0</v>
      </c>
      <c r="D14" s="36"/>
      <c r="E14" s="37">
        <f t="shared" si="0"/>
        <v>0</v>
      </c>
      <c r="F14" s="38"/>
      <c r="G14" s="42"/>
      <c r="H14" s="39"/>
      <c r="I14" s="45"/>
      <c r="J14" s="38"/>
      <c r="K14" s="42"/>
      <c r="L14" s="39"/>
      <c r="M14" s="38"/>
      <c r="N14" s="39"/>
      <c r="O14" s="38"/>
      <c r="P14" s="39"/>
      <c r="Q14" s="38"/>
      <c r="R14" s="39"/>
      <c r="S14" s="45"/>
      <c r="T14" s="49"/>
      <c r="U14" s="2"/>
      <c r="AA14" s="3"/>
      <c r="AB14" s="49"/>
      <c r="AC14" s="49"/>
      <c r="AD14" s="8">
        <f t="shared" si="1"/>
        <v>0</v>
      </c>
      <c r="AE14" s="55">
        <f t="shared" si="2"/>
        <v>0</v>
      </c>
      <c r="AF14" s="57">
        <f t="shared" si="3"/>
        <v>0</v>
      </c>
      <c r="AG14" s="60">
        <f t="shared" si="4"/>
        <v>4</v>
      </c>
      <c r="AH14"/>
      <c r="AI14"/>
      <c r="AJ14"/>
      <c r="AK14" s="59">
        <f t="shared" si="5"/>
        <v>0</v>
      </c>
      <c r="AL14" s="32">
        <v>8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1" customFormat="1" ht="12.75" hidden="1">
      <c r="A15" s="63">
        <v>9</v>
      </c>
      <c r="B15" s="133"/>
      <c r="C15" s="36">
        <v>0</v>
      </c>
      <c r="D15" s="36"/>
      <c r="E15" s="37">
        <f t="shared" si="0"/>
        <v>0</v>
      </c>
      <c r="F15" s="38"/>
      <c r="G15" s="42"/>
      <c r="H15" s="39"/>
      <c r="I15" s="45"/>
      <c r="J15" s="38"/>
      <c r="K15" s="42"/>
      <c r="L15" s="39"/>
      <c r="M15" s="38"/>
      <c r="N15" s="39"/>
      <c r="O15" s="38"/>
      <c r="P15" s="39"/>
      <c r="Q15" s="38"/>
      <c r="R15" s="39"/>
      <c r="S15" s="45"/>
      <c r="T15" s="49"/>
      <c r="U15" s="2"/>
      <c r="AA15" s="3"/>
      <c r="AB15" s="49"/>
      <c r="AC15" s="49"/>
      <c r="AD15" s="8">
        <f t="shared" si="1"/>
        <v>0</v>
      </c>
      <c r="AE15" s="55">
        <f t="shared" si="2"/>
        <v>0</v>
      </c>
      <c r="AF15" s="57">
        <f t="shared" si="3"/>
        <v>0</v>
      </c>
      <c r="AG15" s="60">
        <f t="shared" si="4"/>
        <v>4</v>
      </c>
      <c r="AH15"/>
      <c r="AI15"/>
      <c r="AJ15"/>
      <c r="AK15" s="59">
        <f t="shared" si="5"/>
        <v>0</v>
      </c>
      <c r="AL15" s="32">
        <v>9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1" customFormat="1" ht="12.75" hidden="1">
      <c r="A16" s="63">
        <v>10</v>
      </c>
      <c r="B16" s="133"/>
      <c r="C16" s="36">
        <v>0</v>
      </c>
      <c r="D16" s="36"/>
      <c r="E16" s="37">
        <f t="shared" si="0"/>
        <v>0</v>
      </c>
      <c r="F16" s="38"/>
      <c r="G16" s="42"/>
      <c r="H16" s="39"/>
      <c r="I16" s="45"/>
      <c r="J16" s="38"/>
      <c r="K16" s="42"/>
      <c r="L16" s="39"/>
      <c r="M16" s="38"/>
      <c r="N16" s="39"/>
      <c r="O16" s="38"/>
      <c r="P16" s="39"/>
      <c r="Q16" s="38"/>
      <c r="R16" s="39"/>
      <c r="S16" s="45"/>
      <c r="T16" s="49"/>
      <c r="U16" s="2"/>
      <c r="AA16" s="3"/>
      <c r="AB16" s="49"/>
      <c r="AC16" s="49"/>
      <c r="AD16" s="8">
        <f t="shared" si="1"/>
        <v>0</v>
      </c>
      <c r="AE16" s="55">
        <f t="shared" si="2"/>
        <v>0</v>
      </c>
      <c r="AF16" s="57">
        <f t="shared" si="3"/>
        <v>0</v>
      </c>
      <c r="AG16" s="60">
        <f t="shared" si="4"/>
        <v>4</v>
      </c>
      <c r="AH16"/>
      <c r="AI16"/>
      <c r="AJ16"/>
      <c r="AK16" s="59">
        <f t="shared" si="5"/>
        <v>0</v>
      </c>
      <c r="AL16" s="32">
        <v>10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1" customFormat="1" ht="12.75" hidden="1">
      <c r="A17" s="63">
        <v>11</v>
      </c>
      <c r="B17" s="35"/>
      <c r="C17" s="36">
        <v>0</v>
      </c>
      <c r="D17" s="36"/>
      <c r="E17" s="37">
        <f t="shared" si="0"/>
        <v>0</v>
      </c>
      <c r="F17" s="38"/>
      <c r="G17" s="42"/>
      <c r="H17" s="39"/>
      <c r="I17" s="45"/>
      <c r="J17" s="38"/>
      <c r="K17" s="42"/>
      <c r="L17" s="39"/>
      <c r="M17" s="38"/>
      <c r="N17" s="39"/>
      <c r="O17" s="38"/>
      <c r="P17" s="39"/>
      <c r="Q17" s="38"/>
      <c r="R17" s="39"/>
      <c r="S17" s="45"/>
      <c r="T17" s="49"/>
      <c r="U17" s="2"/>
      <c r="AA17" s="3"/>
      <c r="AB17" s="49"/>
      <c r="AC17" s="49"/>
      <c r="AD17" s="8">
        <f t="shared" si="1"/>
        <v>0</v>
      </c>
      <c r="AE17" s="55">
        <f t="shared" si="2"/>
        <v>0</v>
      </c>
      <c r="AF17" s="57">
        <f t="shared" si="3"/>
        <v>0</v>
      </c>
      <c r="AG17" s="60">
        <f t="shared" si="4"/>
        <v>4</v>
      </c>
      <c r="AH17"/>
      <c r="AI17"/>
      <c r="AJ17"/>
      <c r="AK17" s="59">
        <f t="shared" si="5"/>
        <v>0</v>
      </c>
      <c r="AL17" s="32">
        <v>11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1" customFormat="1" ht="12.75" hidden="1">
      <c r="A18" s="63">
        <v>12</v>
      </c>
      <c r="B18" s="35"/>
      <c r="C18" s="36">
        <v>0</v>
      </c>
      <c r="D18" s="36"/>
      <c r="E18" s="37">
        <f t="shared" si="0"/>
        <v>0</v>
      </c>
      <c r="F18" s="38"/>
      <c r="G18" s="42"/>
      <c r="H18" s="39"/>
      <c r="I18" s="45"/>
      <c r="J18" s="38"/>
      <c r="K18" s="42"/>
      <c r="L18" s="39"/>
      <c r="M18" s="38"/>
      <c r="N18" s="39"/>
      <c r="O18" s="38"/>
      <c r="P18" s="39"/>
      <c r="Q18" s="38"/>
      <c r="R18" s="39"/>
      <c r="S18" s="45"/>
      <c r="T18" s="49"/>
      <c r="U18" s="2"/>
      <c r="AA18" s="3"/>
      <c r="AB18" s="49"/>
      <c r="AC18" s="49"/>
      <c r="AD18" s="8">
        <f t="shared" si="1"/>
        <v>0</v>
      </c>
      <c r="AE18" s="55">
        <f t="shared" si="2"/>
        <v>0</v>
      </c>
      <c r="AF18" s="57">
        <f t="shared" si="3"/>
        <v>0</v>
      </c>
      <c r="AG18" s="60">
        <f t="shared" si="4"/>
        <v>4</v>
      </c>
      <c r="AH18"/>
      <c r="AI18"/>
      <c r="AJ18"/>
      <c r="AK18" s="59">
        <f t="shared" si="5"/>
        <v>0</v>
      </c>
      <c r="AL18" s="32">
        <v>12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1" customFormat="1" ht="12.75" hidden="1">
      <c r="A19" s="63">
        <v>13</v>
      </c>
      <c r="B19" s="35"/>
      <c r="C19" s="36">
        <v>0</v>
      </c>
      <c r="D19" s="36"/>
      <c r="E19" s="37">
        <f t="shared" si="0"/>
        <v>0</v>
      </c>
      <c r="F19" s="38"/>
      <c r="G19" s="42"/>
      <c r="H19" s="39"/>
      <c r="I19" s="45"/>
      <c r="J19" s="38"/>
      <c r="K19" s="42"/>
      <c r="L19" s="39"/>
      <c r="M19" s="38"/>
      <c r="N19" s="39"/>
      <c r="O19" s="38"/>
      <c r="P19" s="39"/>
      <c r="Q19" s="38"/>
      <c r="R19" s="39"/>
      <c r="S19" s="45"/>
      <c r="T19" s="49"/>
      <c r="U19" s="2"/>
      <c r="AA19" s="3"/>
      <c r="AB19" s="49"/>
      <c r="AC19" s="49"/>
      <c r="AD19" s="8">
        <f t="shared" si="1"/>
        <v>0</v>
      </c>
      <c r="AE19" s="55">
        <f t="shared" si="2"/>
        <v>0</v>
      </c>
      <c r="AF19" s="57">
        <f t="shared" si="3"/>
        <v>0</v>
      </c>
      <c r="AG19" s="60">
        <f t="shared" si="4"/>
        <v>4</v>
      </c>
      <c r="AH19"/>
      <c r="AI19"/>
      <c r="AJ19"/>
      <c r="AK19" s="59">
        <f t="shared" si="5"/>
        <v>0</v>
      </c>
      <c r="AL19" s="32">
        <v>13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1" customFormat="1" ht="12.75" hidden="1">
      <c r="A20" s="63">
        <v>14</v>
      </c>
      <c r="B20" s="35"/>
      <c r="C20" s="36">
        <v>0</v>
      </c>
      <c r="D20" s="36"/>
      <c r="E20" s="37">
        <f t="shared" si="0"/>
        <v>0</v>
      </c>
      <c r="F20" s="38"/>
      <c r="G20" s="42"/>
      <c r="H20" s="39"/>
      <c r="I20" s="45"/>
      <c r="J20" s="38"/>
      <c r="K20" s="42"/>
      <c r="L20" s="39"/>
      <c r="M20" s="38"/>
      <c r="N20" s="39"/>
      <c r="O20" s="38"/>
      <c r="P20" s="39"/>
      <c r="Q20" s="38"/>
      <c r="R20" s="39"/>
      <c r="S20" s="45"/>
      <c r="T20" s="49"/>
      <c r="U20" s="2"/>
      <c r="AA20" s="3"/>
      <c r="AB20" s="49"/>
      <c r="AC20" s="49"/>
      <c r="AD20" s="8">
        <f t="shared" si="1"/>
        <v>0</v>
      </c>
      <c r="AE20" s="55">
        <f t="shared" si="2"/>
        <v>0</v>
      </c>
      <c r="AF20" s="57">
        <f t="shared" si="3"/>
        <v>0</v>
      </c>
      <c r="AG20" s="60">
        <f t="shared" si="4"/>
        <v>4</v>
      </c>
      <c r="AH20"/>
      <c r="AI20"/>
      <c r="AJ20"/>
      <c r="AK20" s="59">
        <f t="shared" si="5"/>
        <v>0</v>
      </c>
      <c r="AL20" s="32">
        <v>14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1" customFormat="1" ht="12.75" hidden="1">
      <c r="A21" s="63">
        <v>15</v>
      </c>
      <c r="B21" s="35"/>
      <c r="C21" s="36">
        <v>0</v>
      </c>
      <c r="D21" s="36"/>
      <c r="E21" s="37">
        <f t="shared" si="0"/>
        <v>0</v>
      </c>
      <c r="F21" s="38"/>
      <c r="G21" s="42"/>
      <c r="H21" s="39"/>
      <c r="I21" s="45"/>
      <c r="J21" s="38"/>
      <c r="K21" s="42"/>
      <c r="L21" s="39"/>
      <c r="M21" s="38"/>
      <c r="N21" s="39"/>
      <c r="O21" s="38"/>
      <c r="P21" s="39"/>
      <c r="Q21" s="38"/>
      <c r="R21" s="39"/>
      <c r="S21" s="45"/>
      <c r="T21" s="49"/>
      <c r="U21" s="2"/>
      <c r="AA21" s="3"/>
      <c r="AB21" s="49"/>
      <c r="AC21" s="49"/>
      <c r="AD21" s="8">
        <f t="shared" si="1"/>
        <v>0</v>
      </c>
      <c r="AE21" s="55">
        <f t="shared" si="2"/>
        <v>0</v>
      </c>
      <c r="AF21" s="57">
        <f t="shared" si="3"/>
        <v>0</v>
      </c>
      <c r="AG21" s="60">
        <f t="shared" si="4"/>
        <v>4</v>
      </c>
      <c r="AH21"/>
      <c r="AI21"/>
      <c r="AJ21"/>
      <c r="AK21" s="59">
        <f t="shared" si="5"/>
        <v>0</v>
      </c>
      <c r="AL21" s="32">
        <v>15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1" customFormat="1" ht="12.75" hidden="1">
      <c r="A22" s="63">
        <v>16</v>
      </c>
      <c r="B22" s="35"/>
      <c r="C22" s="36">
        <v>0</v>
      </c>
      <c r="D22" s="36"/>
      <c r="E22" s="37">
        <f t="shared" si="0"/>
        <v>0</v>
      </c>
      <c r="F22" s="38"/>
      <c r="G22" s="42"/>
      <c r="H22" s="39"/>
      <c r="I22" s="45"/>
      <c r="J22" s="38"/>
      <c r="K22" s="42"/>
      <c r="L22" s="39"/>
      <c r="M22" s="38"/>
      <c r="N22" s="39"/>
      <c r="O22" s="38"/>
      <c r="P22" s="39"/>
      <c r="Q22" s="38"/>
      <c r="R22" s="39"/>
      <c r="S22" s="45"/>
      <c r="T22" s="49"/>
      <c r="U22" s="2"/>
      <c r="AA22" s="3"/>
      <c r="AB22" s="49"/>
      <c r="AC22" s="49"/>
      <c r="AD22" s="8">
        <f t="shared" si="1"/>
        <v>0</v>
      </c>
      <c r="AE22" s="55">
        <f t="shared" si="2"/>
        <v>0</v>
      </c>
      <c r="AF22" s="57">
        <f t="shared" si="3"/>
        <v>0</v>
      </c>
      <c r="AG22" s="60">
        <f t="shared" si="4"/>
        <v>4</v>
      </c>
      <c r="AH22"/>
      <c r="AI22"/>
      <c r="AJ22"/>
      <c r="AK22" s="59">
        <f t="shared" si="5"/>
        <v>0</v>
      </c>
      <c r="AL22" s="32">
        <v>16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1" customFormat="1" ht="12.75" hidden="1">
      <c r="A23" s="63">
        <v>17</v>
      </c>
      <c r="B23" s="35"/>
      <c r="C23" s="36">
        <v>0</v>
      </c>
      <c r="D23" s="36"/>
      <c r="E23" s="37">
        <f t="shared" si="0"/>
        <v>0</v>
      </c>
      <c r="F23" s="38"/>
      <c r="G23" s="42"/>
      <c r="H23" s="39"/>
      <c r="I23" s="45"/>
      <c r="J23" s="38"/>
      <c r="K23" s="42"/>
      <c r="L23" s="39"/>
      <c r="M23" s="38"/>
      <c r="N23" s="39"/>
      <c r="O23" s="38"/>
      <c r="P23" s="39"/>
      <c r="Q23" s="38"/>
      <c r="R23" s="39"/>
      <c r="S23" s="45"/>
      <c r="T23" s="49"/>
      <c r="U23" s="2"/>
      <c r="AA23" s="3"/>
      <c r="AB23" s="49"/>
      <c r="AC23" s="49"/>
      <c r="AD23" s="8">
        <f t="shared" si="1"/>
        <v>0</v>
      </c>
      <c r="AE23" s="55">
        <f t="shared" si="2"/>
        <v>0</v>
      </c>
      <c r="AF23" s="57">
        <f t="shared" si="3"/>
        <v>0</v>
      </c>
      <c r="AG23" s="60">
        <f t="shared" si="4"/>
        <v>4</v>
      </c>
      <c r="AH23"/>
      <c r="AI23"/>
      <c r="AJ23"/>
      <c r="AK23" s="59">
        <f t="shared" si="5"/>
        <v>0</v>
      </c>
      <c r="AL23" s="32">
        <v>17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1" customFormat="1" ht="12.75" hidden="1">
      <c r="A24" s="63">
        <v>18</v>
      </c>
      <c r="B24" s="35"/>
      <c r="C24" s="36">
        <v>0</v>
      </c>
      <c r="D24" s="36"/>
      <c r="E24" s="37">
        <f t="shared" si="0"/>
        <v>0</v>
      </c>
      <c r="F24" s="38"/>
      <c r="G24" s="42"/>
      <c r="H24" s="39"/>
      <c r="I24" s="45"/>
      <c r="J24" s="38"/>
      <c r="K24" s="42"/>
      <c r="L24" s="39"/>
      <c r="M24" s="38"/>
      <c r="N24" s="39"/>
      <c r="O24" s="38"/>
      <c r="P24" s="39"/>
      <c r="Q24" s="38"/>
      <c r="R24" s="39"/>
      <c r="S24" s="45"/>
      <c r="T24" s="49"/>
      <c r="U24" s="2"/>
      <c r="AA24" s="3"/>
      <c r="AB24" s="49"/>
      <c r="AC24" s="49"/>
      <c r="AD24" s="8">
        <f t="shared" si="1"/>
        <v>0</v>
      </c>
      <c r="AE24" s="55">
        <f t="shared" si="2"/>
        <v>0</v>
      </c>
      <c r="AF24" s="57">
        <f t="shared" si="3"/>
        <v>0</v>
      </c>
      <c r="AG24" s="60">
        <f t="shared" si="4"/>
        <v>4</v>
      </c>
      <c r="AH24"/>
      <c r="AI24"/>
      <c r="AJ24"/>
      <c r="AK24" s="59">
        <f t="shared" si="5"/>
        <v>0</v>
      </c>
      <c r="AL24" s="32">
        <v>18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1" customFormat="1" ht="12.75" hidden="1">
      <c r="A25" s="63">
        <v>19</v>
      </c>
      <c r="B25" s="35"/>
      <c r="C25" s="36">
        <v>0</v>
      </c>
      <c r="D25" s="36"/>
      <c r="E25" s="37">
        <f t="shared" si="0"/>
        <v>0</v>
      </c>
      <c r="F25" s="38"/>
      <c r="G25" s="42"/>
      <c r="H25" s="39"/>
      <c r="I25" s="45"/>
      <c r="J25" s="38"/>
      <c r="K25" s="42"/>
      <c r="L25" s="39"/>
      <c r="M25" s="38"/>
      <c r="N25" s="39"/>
      <c r="O25" s="38"/>
      <c r="P25" s="39"/>
      <c r="Q25" s="38"/>
      <c r="R25" s="39"/>
      <c r="S25" s="45"/>
      <c r="T25" s="49"/>
      <c r="U25" s="2"/>
      <c r="AA25" s="3"/>
      <c r="AB25" s="49"/>
      <c r="AC25" s="49"/>
      <c r="AD25" s="8">
        <f t="shared" si="1"/>
        <v>0</v>
      </c>
      <c r="AE25" s="55">
        <f t="shared" si="2"/>
        <v>0</v>
      </c>
      <c r="AF25" s="57">
        <f t="shared" si="3"/>
        <v>0</v>
      </c>
      <c r="AG25" s="60">
        <f t="shared" si="4"/>
        <v>4</v>
      </c>
      <c r="AH25"/>
      <c r="AI25"/>
      <c r="AJ25"/>
      <c r="AK25" s="59">
        <f t="shared" si="5"/>
        <v>0.037187500000000005</v>
      </c>
      <c r="AL25" s="32">
        <v>19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1" customFormat="1" ht="13.5" hidden="1" thickBot="1">
      <c r="A26" s="64">
        <v>20</v>
      </c>
      <c r="B26" s="65"/>
      <c r="C26" s="66">
        <v>0</v>
      </c>
      <c r="D26" s="66"/>
      <c r="E26" s="67">
        <f t="shared" si="0"/>
        <v>0</v>
      </c>
      <c r="F26" s="40"/>
      <c r="G26" s="43"/>
      <c r="H26" s="41"/>
      <c r="I26" s="46"/>
      <c r="J26" s="40"/>
      <c r="K26" s="43"/>
      <c r="L26" s="41"/>
      <c r="M26" s="40"/>
      <c r="N26" s="41"/>
      <c r="O26" s="40"/>
      <c r="P26" s="41"/>
      <c r="Q26" s="40"/>
      <c r="R26" s="41"/>
      <c r="S26" s="46"/>
      <c r="T26" s="50"/>
      <c r="U26" s="4"/>
      <c r="V26" s="5"/>
      <c r="W26" s="5"/>
      <c r="X26" s="5"/>
      <c r="Y26" s="5"/>
      <c r="Z26" s="5"/>
      <c r="AA26" s="6"/>
      <c r="AB26" s="50"/>
      <c r="AC26" s="50"/>
      <c r="AD26" s="9">
        <f t="shared" si="1"/>
        <v>0</v>
      </c>
      <c r="AE26" s="56">
        <f t="shared" si="2"/>
        <v>0</v>
      </c>
      <c r="AF26" s="58">
        <f t="shared" si="3"/>
        <v>0</v>
      </c>
      <c r="AG26" s="61">
        <f t="shared" si="4"/>
        <v>4</v>
      </c>
      <c r="AH26"/>
      <c r="AI26"/>
      <c r="AJ26"/>
      <c r="AK26" s="59">
        <f t="shared" si="5"/>
        <v>0.042557870370370364</v>
      </c>
      <c r="AL26" s="33">
        <v>20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8" spans="1:33" ht="16.5" customHeight="1" thickBot="1">
      <c r="A28" s="23" t="s">
        <v>13</v>
      </c>
      <c r="B28" s="23"/>
      <c r="D28" s="24"/>
      <c r="E28" s="24"/>
      <c r="F28" s="26"/>
      <c r="G28" s="25" t="s">
        <v>15</v>
      </c>
      <c r="H28" s="26"/>
      <c r="I28" s="26"/>
      <c r="J28" s="26"/>
      <c r="K28" s="26"/>
      <c r="O28" s="23"/>
      <c r="P28" s="23"/>
      <c r="Q28" s="23"/>
      <c r="R28" s="23"/>
      <c r="S28" s="23"/>
      <c r="T28" s="23"/>
      <c r="U28" s="23"/>
      <c r="V28" s="166" t="s">
        <v>35</v>
      </c>
      <c r="W28" s="166"/>
      <c r="X28" s="166"/>
      <c r="Y28" s="166"/>
      <c r="Z28" s="168" t="s">
        <v>14</v>
      </c>
      <c r="AA28" s="168"/>
      <c r="AB28" s="168"/>
      <c r="AC28" s="168"/>
      <c r="AD28" s="168"/>
      <c r="AE28" s="168"/>
      <c r="AF28" s="168"/>
      <c r="AG28" s="168"/>
    </row>
    <row r="31" ht="12.75" hidden="1"/>
  </sheetData>
  <sheetProtection/>
  <mergeCells count="9">
    <mergeCell ref="U5:AA5"/>
    <mergeCell ref="V28:Y28"/>
    <mergeCell ref="AF1:AG1"/>
    <mergeCell ref="Z28:AG28"/>
    <mergeCell ref="F5:H5"/>
    <mergeCell ref="J5:L5"/>
    <mergeCell ref="M5:N5"/>
    <mergeCell ref="O5:P5"/>
    <mergeCell ref="Q5:R5"/>
  </mergeCells>
  <printOptions/>
  <pageMargins left="0.13" right="0.19" top="0.984251968503937" bottom="0.984251968503937" header="0.5118110236220472" footer="0.5118110236220472"/>
  <pageSetup horizontalDpi="300" verticalDpi="300" orientation="landscape" paperSize="9" r:id="rId2"/>
  <headerFooter alignWithMargins="0">
    <oddFooter>&amp;C&amp;D&amp;      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28"/>
  <sheetViews>
    <sheetView tabSelected="1" zoomScalePageLayoutView="0" workbookViewId="0" topLeftCell="A4">
      <selection activeCell="F28" sqref="F28"/>
    </sheetView>
  </sheetViews>
  <sheetFormatPr defaultColWidth="9.00390625" defaultRowHeight="12.75"/>
  <cols>
    <col min="1" max="1" width="3.25390625" style="16" customWidth="1"/>
    <col min="2" max="2" width="20.125" style="16" customWidth="1"/>
    <col min="3" max="3" width="9.375" style="16" hidden="1" customWidth="1"/>
    <col min="4" max="4" width="0" style="16" hidden="1" customWidth="1"/>
    <col min="5" max="5" width="8.875" style="16" customWidth="1"/>
    <col min="6" max="7" width="3.75390625" style="16" customWidth="1"/>
    <col min="8" max="8" width="3.75390625" style="16" hidden="1" customWidth="1"/>
    <col min="9" max="19" width="3.75390625" style="16" customWidth="1"/>
    <col min="20" max="20" width="2.75390625" style="16" customWidth="1"/>
    <col min="21" max="26" width="3.75390625" style="16" customWidth="1"/>
    <col min="27" max="27" width="3.75390625" style="16" hidden="1" customWidth="1"/>
    <col min="28" max="29" width="3.75390625" style="16" customWidth="1"/>
    <col min="30" max="30" width="5.125" style="16" customWidth="1"/>
    <col min="31" max="31" width="9.00390625" style="16" customWidth="1"/>
    <col min="32" max="33" width="9.875" style="16" customWidth="1"/>
    <col min="35" max="35" width="10.375" style="0" customWidth="1"/>
    <col min="37" max="38" width="9.125" style="0" hidden="1" customWidth="1"/>
  </cols>
  <sheetData>
    <row r="1" spans="1:33" ht="30.75" thickBot="1">
      <c r="A1" s="12"/>
      <c r="B1" s="13"/>
      <c r="C1" s="155"/>
      <c r="D1" s="156"/>
      <c r="E1" s="156"/>
      <c r="F1" s="156"/>
      <c r="G1" s="156"/>
      <c r="H1" s="156"/>
      <c r="I1" s="158" t="s">
        <v>18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4"/>
      <c r="AA1" s="15"/>
      <c r="AB1" s="15"/>
      <c r="AC1" s="15"/>
      <c r="AD1" s="15" t="s">
        <v>11</v>
      </c>
      <c r="AF1" s="167" t="s">
        <v>40</v>
      </c>
      <c r="AG1" s="167"/>
    </row>
    <row r="2" spans="1:33" ht="15.75" thickBot="1">
      <c r="A2" s="12"/>
      <c r="B2" s="96"/>
      <c r="C2" s="17"/>
      <c r="D2" s="17"/>
      <c r="E2" s="17"/>
      <c r="F2" s="17"/>
      <c r="G2" s="17"/>
      <c r="H2" s="17"/>
      <c r="I2" s="1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8"/>
      <c r="AA2" s="18"/>
      <c r="AB2" s="18"/>
      <c r="AC2" s="18"/>
      <c r="AD2" s="18"/>
      <c r="AF2" s="19"/>
      <c r="AG2" s="19"/>
    </row>
    <row r="3" spans="1:33" ht="21" thickBot="1">
      <c r="A3" s="12"/>
      <c r="B3" s="13"/>
      <c r="D3" s="19"/>
      <c r="E3" s="19"/>
      <c r="H3" s="19"/>
      <c r="J3" s="19"/>
      <c r="K3" s="161" t="s">
        <v>19</v>
      </c>
      <c r="L3" s="12"/>
      <c r="M3" s="20"/>
      <c r="N3" s="17"/>
      <c r="O3" s="17"/>
      <c r="P3" s="17"/>
      <c r="Q3" s="17"/>
      <c r="S3" s="17"/>
      <c r="T3" s="17"/>
      <c r="U3" s="17"/>
      <c r="V3" s="17"/>
      <c r="W3" s="160" t="s">
        <v>12</v>
      </c>
      <c r="X3" s="17"/>
      <c r="Y3" s="17"/>
      <c r="AA3" s="18"/>
      <c r="AB3" s="18"/>
      <c r="AC3" s="18"/>
      <c r="AD3" s="18" t="s">
        <v>1</v>
      </c>
      <c r="AF3" s="21" t="s">
        <v>17</v>
      </c>
      <c r="AG3" s="21"/>
    </row>
    <row r="4" spans="1:33" ht="16.5" thickBot="1">
      <c r="A4" s="12"/>
      <c r="B4" s="13"/>
      <c r="C4" s="17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74" s="1" customFormat="1" ht="106.5" customHeight="1" thickBot="1">
      <c r="A5" s="22" t="s">
        <v>2</v>
      </c>
      <c r="B5" s="62" t="s">
        <v>3</v>
      </c>
      <c r="C5" s="93" t="s">
        <v>20</v>
      </c>
      <c r="D5" s="94" t="s">
        <v>21</v>
      </c>
      <c r="E5" s="95" t="s">
        <v>22</v>
      </c>
      <c r="F5" s="169" t="s">
        <v>23</v>
      </c>
      <c r="G5" s="170"/>
      <c r="H5" s="171"/>
      <c r="I5" s="44" t="s">
        <v>24</v>
      </c>
      <c r="J5" s="169" t="s">
        <v>25</v>
      </c>
      <c r="K5" s="170"/>
      <c r="L5" s="171"/>
      <c r="M5" s="169" t="s">
        <v>16</v>
      </c>
      <c r="N5" s="171"/>
      <c r="O5" s="169" t="s">
        <v>26</v>
      </c>
      <c r="P5" s="171"/>
      <c r="Q5" s="169" t="s">
        <v>27</v>
      </c>
      <c r="R5" s="171"/>
      <c r="S5" s="44" t="s">
        <v>28</v>
      </c>
      <c r="T5" s="97" t="s">
        <v>29</v>
      </c>
      <c r="U5" s="172" t="s">
        <v>30</v>
      </c>
      <c r="V5" s="173"/>
      <c r="W5" s="173"/>
      <c r="X5" s="173"/>
      <c r="Y5" s="173"/>
      <c r="Z5" s="173"/>
      <c r="AA5" s="174"/>
      <c r="AB5" s="97" t="s">
        <v>31</v>
      </c>
      <c r="AC5" s="97" t="s">
        <v>32</v>
      </c>
      <c r="AD5" s="98" t="s">
        <v>33</v>
      </c>
      <c r="AE5" s="99" t="s">
        <v>34</v>
      </c>
      <c r="AF5" s="97" t="s">
        <v>36</v>
      </c>
      <c r="AG5" s="97" t="s">
        <v>0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48" customFormat="1" ht="13.5" thickBot="1">
      <c r="A6" s="77"/>
      <c r="B6" s="78"/>
      <c r="C6" s="79"/>
      <c r="D6" s="80"/>
      <c r="E6" s="81"/>
      <c r="F6" s="82">
        <v>1</v>
      </c>
      <c r="G6" s="83">
        <v>2</v>
      </c>
      <c r="H6" s="84">
        <v>3</v>
      </c>
      <c r="I6" s="85"/>
      <c r="J6" s="82">
        <v>1</v>
      </c>
      <c r="K6" s="83">
        <v>2</v>
      </c>
      <c r="L6" s="84">
        <v>3</v>
      </c>
      <c r="M6" s="82">
        <v>1</v>
      </c>
      <c r="N6" s="84">
        <v>2</v>
      </c>
      <c r="O6" s="82">
        <v>1</v>
      </c>
      <c r="P6" s="84">
        <v>2</v>
      </c>
      <c r="Q6" s="82">
        <v>1</v>
      </c>
      <c r="R6" s="84">
        <v>2</v>
      </c>
      <c r="S6" s="85"/>
      <c r="T6" s="100"/>
      <c r="U6" s="101" t="s">
        <v>4</v>
      </c>
      <c r="V6" s="102" t="s">
        <v>5</v>
      </c>
      <c r="W6" s="103" t="s">
        <v>6</v>
      </c>
      <c r="X6" s="102" t="s">
        <v>7</v>
      </c>
      <c r="Y6" s="103" t="s">
        <v>8</v>
      </c>
      <c r="Z6" s="102" t="s">
        <v>9</v>
      </c>
      <c r="AA6" s="104" t="s">
        <v>10</v>
      </c>
      <c r="AB6" s="105"/>
      <c r="AC6" s="100"/>
      <c r="AD6" s="106" t="s">
        <v>37</v>
      </c>
      <c r="AE6" s="92">
        <v>0.00034722222222222224</v>
      </c>
      <c r="AF6" s="100"/>
      <c r="AG6" s="100"/>
      <c r="AH6" s="47"/>
      <c r="AI6" s="47"/>
      <c r="AJ6" s="47"/>
      <c r="AK6" s="30" t="s">
        <v>38</v>
      </c>
      <c r="AL6" s="31" t="s">
        <v>0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s="1" customFormat="1" ht="25.5">
      <c r="A7" s="68">
        <v>21</v>
      </c>
      <c r="B7" s="132" t="s">
        <v>63</v>
      </c>
      <c r="C7" s="27">
        <v>0.03263888888888889</v>
      </c>
      <c r="D7" s="27">
        <v>0.09335648148148147</v>
      </c>
      <c r="E7" s="69">
        <f aca="true" t="shared" si="0" ref="E7:E26">D7-C7</f>
        <v>0.06071759259259258</v>
      </c>
      <c r="F7" s="29">
        <v>0</v>
      </c>
      <c r="G7" s="70">
        <v>0</v>
      </c>
      <c r="H7" s="28"/>
      <c r="I7" s="71">
        <v>5</v>
      </c>
      <c r="J7" s="29">
        <v>0</v>
      </c>
      <c r="K7" s="70">
        <v>0</v>
      </c>
      <c r="L7" s="28">
        <v>0</v>
      </c>
      <c r="M7" s="29">
        <v>1</v>
      </c>
      <c r="N7" s="28">
        <v>0</v>
      </c>
      <c r="O7" s="29">
        <v>0</v>
      </c>
      <c r="P7" s="28">
        <v>0</v>
      </c>
      <c r="Q7" s="29">
        <v>0</v>
      </c>
      <c r="R7" s="28">
        <v>2</v>
      </c>
      <c r="S7" s="71">
        <v>0</v>
      </c>
      <c r="T7" s="119">
        <v>2</v>
      </c>
      <c r="U7" s="120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2"/>
      <c r="AB7" s="119">
        <v>0</v>
      </c>
      <c r="AC7" s="119">
        <v>0</v>
      </c>
      <c r="AD7" s="107">
        <f aca="true" t="shared" si="1" ref="AD7:AD26">SUM(F7:AC7)</f>
        <v>10</v>
      </c>
      <c r="AE7" s="108">
        <f aca="true" t="shared" si="2" ref="AE7:AE26">AD7*$AE$6</f>
        <v>0.0034722222222222225</v>
      </c>
      <c r="AF7" s="109">
        <f aca="true" t="shared" si="3" ref="AF7:AF26">E7+AE7</f>
        <v>0.0641898148148148</v>
      </c>
      <c r="AG7" s="110">
        <f aca="true" t="shared" si="4" ref="AG7:AG26">VLOOKUP(AF7,$AK$7:$AL$26,2,FALSE)</f>
        <v>5</v>
      </c>
      <c r="AH7"/>
      <c r="AI7"/>
      <c r="AJ7"/>
      <c r="AK7" s="59">
        <f>SMALL($AF$7:$AF$12,AL7)</f>
        <v>0.030601851851851852</v>
      </c>
      <c r="AL7" s="32">
        <v>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1" customFormat="1" ht="25.5">
      <c r="A8" s="63">
        <v>3</v>
      </c>
      <c r="B8" s="132" t="s">
        <v>43</v>
      </c>
      <c r="C8" s="36">
        <v>0.005555555555555556</v>
      </c>
      <c r="D8" s="36">
        <v>0.06077546296296296</v>
      </c>
      <c r="E8" s="37">
        <f t="shared" si="0"/>
        <v>0.055219907407407405</v>
      </c>
      <c r="F8" s="38">
        <v>2</v>
      </c>
      <c r="G8" s="42">
        <v>0</v>
      </c>
      <c r="H8" s="39"/>
      <c r="I8" s="45">
        <v>5</v>
      </c>
      <c r="J8" s="38">
        <v>0</v>
      </c>
      <c r="K8" s="42">
        <v>0</v>
      </c>
      <c r="L8" s="39">
        <v>0</v>
      </c>
      <c r="M8" s="38">
        <v>2</v>
      </c>
      <c r="N8" s="39">
        <v>0</v>
      </c>
      <c r="O8" s="38">
        <v>0</v>
      </c>
      <c r="P8" s="39">
        <v>0</v>
      </c>
      <c r="Q8" s="38">
        <v>0</v>
      </c>
      <c r="R8" s="39">
        <v>0</v>
      </c>
      <c r="S8" s="45">
        <v>1</v>
      </c>
      <c r="T8" s="123">
        <v>5</v>
      </c>
      <c r="U8" s="124">
        <v>0</v>
      </c>
      <c r="V8" s="125">
        <v>0</v>
      </c>
      <c r="W8" s="125">
        <v>0</v>
      </c>
      <c r="X8" s="125">
        <v>5</v>
      </c>
      <c r="Y8" s="125">
        <v>10</v>
      </c>
      <c r="Z8" s="125">
        <v>0</v>
      </c>
      <c r="AA8" s="126"/>
      <c r="AB8" s="123">
        <v>0</v>
      </c>
      <c r="AC8" s="123">
        <v>0</v>
      </c>
      <c r="AD8" s="111">
        <f t="shared" si="1"/>
        <v>30</v>
      </c>
      <c r="AE8" s="112">
        <f t="shared" si="2"/>
        <v>0.010416666666666668</v>
      </c>
      <c r="AF8" s="113">
        <f t="shared" si="3"/>
        <v>0.06563657407407407</v>
      </c>
      <c r="AG8" s="114">
        <f t="shared" si="4"/>
        <v>6</v>
      </c>
      <c r="AH8"/>
      <c r="AI8"/>
      <c r="AJ8"/>
      <c r="AK8" s="59">
        <f>SMALL($AF$7:$AF$12,AL8)</f>
        <v>0.03479166666666666</v>
      </c>
      <c r="AL8" s="32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1" customFormat="1" ht="30" customHeight="1">
      <c r="A9" s="63">
        <v>14</v>
      </c>
      <c r="B9" s="135" t="s">
        <v>56</v>
      </c>
      <c r="C9" s="36">
        <v>0.08055555555555556</v>
      </c>
      <c r="D9" s="36">
        <v>0.11291666666666667</v>
      </c>
      <c r="E9" s="37">
        <f t="shared" si="0"/>
        <v>0.032361111111111104</v>
      </c>
      <c r="F9" s="38">
        <v>0</v>
      </c>
      <c r="G9" s="42">
        <v>0</v>
      </c>
      <c r="H9" s="39"/>
      <c r="I9" s="45">
        <v>1</v>
      </c>
      <c r="J9" s="38">
        <v>2</v>
      </c>
      <c r="K9" s="42">
        <v>0</v>
      </c>
      <c r="L9" s="39">
        <v>0</v>
      </c>
      <c r="M9" s="38">
        <v>0</v>
      </c>
      <c r="N9" s="39">
        <v>0</v>
      </c>
      <c r="O9" s="38">
        <v>0</v>
      </c>
      <c r="P9" s="39">
        <v>0</v>
      </c>
      <c r="Q9" s="38">
        <v>0</v>
      </c>
      <c r="R9" s="39">
        <v>2</v>
      </c>
      <c r="S9" s="45">
        <v>0</v>
      </c>
      <c r="T9" s="123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26"/>
      <c r="AB9" s="123">
        <v>0</v>
      </c>
      <c r="AC9" s="123">
        <v>0</v>
      </c>
      <c r="AD9" s="111">
        <f t="shared" si="1"/>
        <v>7</v>
      </c>
      <c r="AE9" s="112">
        <f t="shared" si="2"/>
        <v>0.0024305555555555556</v>
      </c>
      <c r="AF9" s="113">
        <f t="shared" si="3"/>
        <v>0.03479166666666666</v>
      </c>
      <c r="AG9" s="114">
        <f t="shared" si="4"/>
        <v>2</v>
      </c>
      <c r="AH9"/>
      <c r="AI9"/>
      <c r="AJ9"/>
      <c r="AK9" s="59">
        <f>SMALL($AF$7:$AF$12,AL9)</f>
        <v>0.04215277777777776</v>
      </c>
      <c r="AL9" s="32">
        <v>3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1" customFormat="1" ht="25.5">
      <c r="A10" s="63">
        <v>22</v>
      </c>
      <c r="B10" s="135" t="s">
        <v>57</v>
      </c>
      <c r="C10" s="36">
        <v>0.08750000000000001</v>
      </c>
      <c r="D10" s="36">
        <v>0.12583333333333332</v>
      </c>
      <c r="E10" s="37">
        <f t="shared" si="0"/>
        <v>0.038333333333333316</v>
      </c>
      <c r="F10" s="38">
        <v>0</v>
      </c>
      <c r="G10" s="42">
        <v>0</v>
      </c>
      <c r="H10" s="39"/>
      <c r="I10" s="45">
        <v>5</v>
      </c>
      <c r="J10" s="38">
        <v>0</v>
      </c>
      <c r="K10" s="42">
        <v>0</v>
      </c>
      <c r="L10" s="39">
        <v>0</v>
      </c>
      <c r="M10" s="38">
        <v>0</v>
      </c>
      <c r="N10" s="39">
        <v>1</v>
      </c>
      <c r="O10" s="38">
        <v>0</v>
      </c>
      <c r="P10" s="39">
        <v>0</v>
      </c>
      <c r="Q10" s="38">
        <v>0</v>
      </c>
      <c r="R10" s="39">
        <v>0</v>
      </c>
      <c r="S10" s="45">
        <v>5</v>
      </c>
      <c r="T10" s="123">
        <v>0</v>
      </c>
      <c r="U10" s="124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6"/>
      <c r="AB10" s="123">
        <v>0</v>
      </c>
      <c r="AC10" s="123">
        <v>0</v>
      </c>
      <c r="AD10" s="111">
        <f t="shared" si="1"/>
        <v>11</v>
      </c>
      <c r="AE10" s="112">
        <f t="shared" si="2"/>
        <v>0.0038194444444444448</v>
      </c>
      <c r="AF10" s="113">
        <f t="shared" si="3"/>
        <v>0.04215277777777776</v>
      </c>
      <c r="AG10" s="114">
        <f t="shared" si="4"/>
        <v>3</v>
      </c>
      <c r="AH10"/>
      <c r="AI10"/>
      <c r="AJ10"/>
      <c r="AK10" s="59">
        <f>SMALL($AF$7:$AF$12,AL10)</f>
        <v>0.056539351851851855</v>
      </c>
      <c r="AL10" s="32">
        <v>4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1" customFormat="1" ht="29.25" customHeight="1">
      <c r="A11" s="63">
        <v>11</v>
      </c>
      <c r="B11" s="135" t="s">
        <v>58</v>
      </c>
      <c r="C11" s="36">
        <v>0.06388888888888888</v>
      </c>
      <c r="D11" s="36">
        <v>0.09101851851851851</v>
      </c>
      <c r="E11" s="37">
        <f t="shared" si="0"/>
        <v>0.02712962962962963</v>
      </c>
      <c r="F11" s="38">
        <v>0</v>
      </c>
      <c r="G11" s="42">
        <v>0</v>
      </c>
      <c r="H11" s="39"/>
      <c r="I11" s="45">
        <v>1</v>
      </c>
      <c r="J11" s="38">
        <v>0</v>
      </c>
      <c r="K11" s="42">
        <v>0</v>
      </c>
      <c r="L11" s="39">
        <v>0</v>
      </c>
      <c r="M11" s="38">
        <v>2</v>
      </c>
      <c r="N11" s="39">
        <v>0</v>
      </c>
      <c r="O11" s="38">
        <v>0</v>
      </c>
      <c r="P11" s="39">
        <v>0</v>
      </c>
      <c r="Q11" s="38">
        <v>1</v>
      </c>
      <c r="R11" s="39">
        <v>0</v>
      </c>
      <c r="S11" s="45">
        <v>0</v>
      </c>
      <c r="T11" s="123">
        <v>0</v>
      </c>
      <c r="U11" s="124">
        <v>5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6"/>
      <c r="AB11" s="123">
        <v>0</v>
      </c>
      <c r="AC11" s="123">
        <v>1</v>
      </c>
      <c r="AD11" s="111">
        <f t="shared" si="1"/>
        <v>10</v>
      </c>
      <c r="AE11" s="112">
        <f t="shared" si="2"/>
        <v>0.0034722222222222225</v>
      </c>
      <c r="AF11" s="113">
        <f t="shared" si="3"/>
        <v>0.030601851851851852</v>
      </c>
      <c r="AG11" s="114">
        <f t="shared" si="4"/>
        <v>1</v>
      </c>
      <c r="AH11"/>
      <c r="AI11"/>
      <c r="AJ11"/>
      <c r="AK11" s="59">
        <f>SMALL($AF$7:$AF$12,AL11)</f>
        <v>0.0641898148148148</v>
      </c>
      <c r="AL11" s="32">
        <v>5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1" customFormat="1" ht="28.5" customHeight="1">
      <c r="A12" s="63">
        <v>17</v>
      </c>
      <c r="B12" s="133" t="s">
        <v>60</v>
      </c>
      <c r="C12" s="36">
        <v>0.10625</v>
      </c>
      <c r="D12" s="36">
        <v>0.15931712962962963</v>
      </c>
      <c r="E12" s="37">
        <f t="shared" si="0"/>
        <v>0.05306712962962963</v>
      </c>
      <c r="F12" s="38">
        <v>0</v>
      </c>
      <c r="G12" s="42">
        <v>0</v>
      </c>
      <c r="H12" s="39"/>
      <c r="I12" s="45">
        <v>5</v>
      </c>
      <c r="J12" s="38">
        <v>0</v>
      </c>
      <c r="K12" s="42">
        <v>0</v>
      </c>
      <c r="L12" s="39">
        <v>0</v>
      </c>
      <c r="M12" s="38">
        <v>0</v>
      </c>
      <c r="N12" s="39">
        <v>0</v>
      </c>
      <c r="O12" s="38">
        <v>0</v>
      </c>
      <c r="P12" s="39">
        <v>0</v>
      </c>
      <c r="Q12" s="38">
        <v>0</v>
      </c>
      <c r="R12" s="39">
        <v>0</v>
      </c>
      <c r="S12" s="45">
        <v>5</v>
      </c>
      <c r="T12" s="123">
        <v>0</v>
      </c>
      <c r="U12" s="124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6"/>
      <c r="AB12" s="123">
        <v>0</v>
      </c>
      <c r="AC12" s="123">
        <v>0</v>
      </c>
      <c r="AD12" s="111">
        <f t="shared" si="1"/>
        <v>10</v>
      </c>
      <c r="AE12" s="112">
        <f t="shared" si="2"/>
        <v>0.0034722222222222225</v>
      </c>
      <c r="AF12" s="113">
        <f t="shared" si="3"/>
        <v>0.056539351851851855</v>
      </c>
      <c r="AG12" s="114">
        <f t="shared" si="4"/>
        <v>4</v>
      </c>
      <c r="AH12"/>
      <c r="AI12"/>
      <c r="AJ12"/>
      <c r="AK12" s="59">
        <f>SMALL($AF$7:$AF$12,AL12)</f>
        <v>0.06563657407407407</v>
      </c>
      <c r="AL12" s="32">
        <v>6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1" customFormat="1" ht="27.75" customHeight="1" hidden="1">
      <c r="A13" s="63">
        <v>19</v>
      </c>
      <c r="B13" s="133" t="s">
        <v>61</v>
      </c>
      <c r="C13" s="36">
        <v>0</v>
      </c>
      <c r="D13" s="36"/>
      <c r="E13" s="37">
        <f t="shared" si="0"/>
        <v>0</v>
      </c>
      <c r="F13" s="38"/>
      <c r="G13" s="42"/>
      <c r="H13" s="39"/>
      <c r="I13" s="45"/>
      <c r="J13" s="38"/>
      <c r="K13" s="42"/>
      <c r="L13" s="39"/>
      <c r="M13" s="38"/>
      <c r="N13" s="39"/>
      <c r="O13" s="38"/>
      <c r="P13" s="39"/>
      <c r="Q13" s="38"/>
      <c r="R13" s="39"/>
      <c r="S13" s="45"/>
      <c r="T13" s="123"/>
      <c r="U13" s="124"/>
      <c r="V13" s="125"/>
      <c r="W13" s="125"/>
      <c r="X13" s="125"/>
      <c r="Y13" s="125"/>
      <c r="Z13" s="125"/>
      <c r="AA13" s="126"/>
      <c r="AB13" s="123"/>
      <c r="AC13" s="123"/>
      <c r="AD13" s="111">
        <f t="shared" si="1"/>
        <v>0</v>
      </c>
      <c r="AE13" s="112">
        <f t="shared" si="2"/>
        <v>0</v>
      </c>
      <c r="AF13" s="113">
        <f t="shared" si="3"/>
        <v>0</v>
      </c>
      <c r="AG13" s="114">
        <f t="shared" si="4"/>
        <v>7</v>
      </c>
      <c r="AH13"/>
      <c r="AI13"/>
      <c r="AJ13"/>
      <c r="AK13" s="59">
        <f aca="true" t="shared" si="5" ref="AK13:AK26">SMALL($AF$7:$AF$26,AL13)</f>
        <v>0</v>
      </c>
      <c r="AL13" s="32">
        <v>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1" customFormat="1" ht="14.25" customHeight="1" hidden="1">
      <c r="A14" s="63">
        <v>8</v>
      </c>
      <c r="B14" s="133"/>
      <c r="C14" s="36">
        <v>0</v>
      </c>
      <c r="D14" s="36"/>
      <c r="E14" s="37">
        <f t="shared" si="0"/>
        <v>0</v>
      </c>
      <c r="F14" s="38"/>
      <c r="G14" s="42"/>
      <c r="H14" s="39"/>
      <c r="I14" s="45"/>
      <c r="J14" s="38"/>
      <c r="K14" s="42"/>
      <c r="L14" s="39"/>
      <c r="M14" s="38"/>
      <c r="N14" s="39"/>
      <c r="O14" s="38"/>
      <c r="P14" s="39"/>
      <c r="Q14" s="38"/>
      <c r="R14" s="39"/>
      <c r="S14" s="45"/>
      <c r="T14" s="123"/>
      <c r="U14" s="124"/>
      <c r="V14" s="125"/>
      <c r="W14" s="125"/>
      <c r="X14" s="125"/>
      <c r="Y14" s="125"/>
      <c r="Z14" s="125"/>
      <c r="AA14" s="126"/>
      <c r="AB14" s="123"/>
      <c r="AC14" s="123"/>
      <c r="AD14" s="111">
        <f t="shared" si="1"/>
        <v>0</v>
      </c>
      <c r="AE14" s="112">
        <f t="shared" si="2"/>
        <v>0</v>
      </c>
      <c r="AF14" s="113">
        <f t="shared" si="3"/>
        <v>0</v>
      </c>
      <c r="AG14" s="114">
        <f t="shared" si="4"/>
        <v>7</v>
      </c>
      <c r="AH14"/>
      <c r="AI14"/>
      <c r="AJ14"/>
      <c r="AK14" s="59">
        <f t="shared" si="5"/>
        <v>0</v>
      </c>
      <c r="AL14" s="32">
        <v>8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1" customFormat="1" ht="14.25" customHeight="1" hidden="1">
      <c r="A15" s="63">
        <v>9</v>
      </c>
      <c r="B15" s="133"/>
      <c r="C15" s="36">
        <v>0</v>
      </c>
      <c r="D15" s="36"/>
      <c r="E15" s="37">
        <f t="shared" si="0"/>
        <v>0</v>
      </c>
      <c r="F15" s="38"/>
      <c r="G15" s="42"/>
      <c r="H15" s="39"/>
      <c r="I15" s="45"/>
      <c r="J15" s="38"/>
      <c r="K15" s="42"/>
      <c r="L15" s="39"/>
      <c r="M15" s="38"/>
      <c r="N15" s="39"/>
      <c r="O15" s="38"/>
      <c r="P15" s="39"/>
      <c r="Q15" s="38"/>
      <c r="R15" s="39"/>
      <c r="S15" s="45"/>
      <c r="T15" s="123"/>
      <c r="U15" s="124"/>
      <c r="V15" s="125"/>
      <c r="W15" s="125"/>
      <c r="X15" s="125"/>
      <c r="Y15" s="125"/>
      <c r="Z15" s="125"/>
      <c r="AA15" s="126"/>
      <c r="AB15" s="123"/>
      <c r="AC15" s="123"/>
      <c r="AD15" s="111">
        <f t="shared" si="1"/>
        <v>0</v>
      </c>
      <c r="AE15" s="112">
        <f t="shared" si="2"/>
        <v>0</v>
      </c>
      <c r="AF15" s="113">
        <f t="shared" si="3"/>
        <v>0</v>
      </c>
      <c r="AG15" s="114">
        <f t="shared" si="4"/>
        <v>7</v>
      </c>
      <c r="AH15"/>
      <c r="AI15"/>
      <c r="AJ15"/>
      <c r="AK15" s="59">
        <f t="shared" si="5"/>
        <v>0</v>
      </c>
      <c r="AL15" s="32">
        <v>9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1" customFormat="1" ht="14.25" customHeight="1" hidden="1">
      <c r="A16" s="63">
        <v>10</v>
      </c>
      <c r="B16" s="133"/>
      <c r="C16" s="36">
        <v>0</v>
      </c>
      <c r="D16" s="36"/>
      <c r="E16" s="37">
        <f t="shared" si="0"/>
        <v>0</v>
      </c>
      <c r="F16" s="38"/>
      <c r="G16" s="42"/>
      <c r="H16" s="39"/>
      <c r="I16" s="45"/>
      <c r="J16" s="38"/>
      <c r="K16" s="42"/>
      <c r="L16" s="39"/>
      <c r="M16" s="38"/>
      <c r="N16" s="39"/>
      <c r="O16" s="38"/>
      <c r="P16" s="39"/>
      <c r="Q16" s="38"/>
      <c r="R16" s="39"/>
      <c r="S16" s="45"/>
      <c r="T16" s="123"/>
      <c r="U16" s="124"/>
      <c r="V16" s="125"/>
      <c r="W16" s="125"/>
      <c r="X16" s="125"/>
      <c r="Y16" s="125"/>
      <c r="Z16" s="125"/>
      <c r="AA16" s="126"/>
      <c r="AB16" s="123"/>
      <c r="AC16" s="123"/>
      <c r="AD16" s="111">
        <f t="shared" si="1"/>
        <v>0</v>
      </c>
      <c r="AE16" s="112">
        <f t="shared" si="2"/>
        <v>0</v>
      </c>
      <c r="AF16" s="113">
        <f t="shared" si="3"/>
        <v>0</v>
      </c>
      <c r="AG16" s="114">
        <f t="shared" si="4"/>
        <v>7</v>
      </c>
      <c r="AH16"/>
      <c r="AI16"/>
      <c r="AJ16"/>
      <c r="AK16" s="59">
        <f t="shared" si="5"/>
        <v>0</v>
      </c>
      <c r="AL16" s="32">
        <v>10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1" customFormat="1" ht="14.25" customHeight="1" hidden="1">
      <c r="A17" s="63">
        <v>11</v>
      </c>
      <c r="B17" s="35"/>
      <c r="C17" s="36">
        <v>0</v>
      </c>
      <c r="D17" s="36"/>
      <c r="E17" s="37">
        <f t="shared" si="0"/>
        <v>0</v>
      </c>
      <c r="F17" s="38"/>
      <c r="G17" s="42"/>
      <c r="H17" s="39"/>
      <c r="I17" s="45"/>
      <c r="J17" s="38"/>
      <c r="K17" s="42"/>
      <c r="L17" s="39"/>
      <c r="M17" s="38"/>
      <c r="N17" s="39"/>
      <c r="O17" s="38"/>
      <c r="P17" s="39"/>
      <c r="Q17" s="38"/>
      <c r="R17" s="39"/>
      <c r="S17" s="45"/>
      <c r="T17" s="123"/>
      <c r="U17" s="124"/>
      <c r="V17" s="125"/>
      <c r="W17" s="125"/>
      <c r="X17" s="125"/>
      <c r="Y17" s="125"/>
      <c r="Z17" s="125"/>
      <c r="AA17" s="126"/>
      <c r="AB17" s="123"/>
      <c r="AC17" s="123"/>
      <c r="AD17" s="111">
        <f t="shared" si="1"/>
        <v>0</v>
      </c>
      <c r="AE17" s="112">
        <f t="shared" si="2"/>
        <v>0</v>
      </c>
      <c r="AF17" s="113">
        <f t="shared" si="3"/>
        <v>0</v>
      </c>
      <c r="AG17" s="114">
        <f t="shared" si="4"/>
        <v>7</v>
      </c>
      <c r="AH17"/>
      <c r="AI17"/>
      <c r="AJ17"/>
      <c r="AK17" s="59">
        <f t="shared" si="5"/>
        <v>0</v>
      </c>
      <c r="AL17" s="32">
        <v>11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1" customFormat="1" ht="14.25" customHeight="1" hidden="1">
      <c r="A18" s="63">
        <v>12</v>
      </c>
      <c r="B18" s="35"/>
      <c r="C18" s="36">
        <v>0</v>
      </c>
      <c r="D18" s="36"/>
      <c r="E18" s="37">
        <f t="shared" si="0"/>
        <v>0</v>
      </c>
      <c r="F18" s="38"/>
      <c r="G18" s="42"/>
      <c r="H18" s="39"/>
      <c r="I18" s="45"/>
      <c r="J18" s="38"/>
      <c r="K18" s="42"/>
      <c r="L18" s="39"/>
      <c r="M18" s="38"/>
      <c r="N18" s="39"/>
      <c r="O18" s="38"/>
      <c r="P18" s="39"/>
      <c r="Q18" s="38"/>
      <c r="R18" s="39"/>
      <c r="S18" s="45"/>
      <c r="T18" s="123"/>
      <c r="U18" s="124"/>
      <c r="V18" s="125"/>
      <c r="W18" s="125"/>
      <c r="X18" s="125"/>
      <c r="Y18" s="125"/>
      <c r="Z18" s="125"/>
      <c r="AA18" s="126"/>
      <c r="AB18" s="123"/>
      <c r="AC18" s="123"/>
      <c r="AD18" s="111">
        <f t="shared" si="1"/>
        <v>0</v>
      </c>
      <c r="AE18" s="112">
        <f t="shared" si="2"/>
        <v>0</v>
      </c>
      <c r="AF18" s="113">
        <f t="shared" si="3"/>
        <v>0</v>
      </c>
      <c r="AG18" s="114">
        <f t="shared" si="4"/>
        <v>7</v>
      </c>
      <c r="AH18"/>
      <c r="AI18"/>
      <c r="AJ18"/>
      <c r="AK18" s="59">
        <f t="shared" si="5"/>
        <v>0</v>
      </c>
      <c r="AL18" s="32">
        <v>12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1" customFormat="1" ht="14.25" customHeight="1" hidden="1">
      <c r="A19" s="63">
        <v>13</v>
      </c>
      <c r="B19" s="35"/>
      <c r="C19" s="36">
        <v>0</v>
      </c>
      <c r="D19" s="36"/>
      <c r="E19" s="37">
        <f t="shared" si="0"/>
        <v>0</v>
      </c>
      <c r="F19" s="38"/>
      <c r="G19" s="42"/>
      <c r="H19" s="39"/>
      <c r="I19" s="45"/>
      <c r="J19" s="38"/>
      <c r="K19" s="42"/>
      <c r="L19" s="39"/>
      <c r="M19" s="38"/>
      <c r="N19" s="39"/>
      <c r="O19" s="38"/>
      <c r="P19" s="39"/>
      <c r="Q19" s="38"/>
      <c r="R19" s="39"/>
      <c r="S19" s="45"/>
      <c r="T19" s="123"/>
      <c r="U19" s="124"/>
      <c r="V19" s="125"/>
      <c r="W19" s="125"/>
      <c r="X19" s="125"/>
      <c r="Y19" s="125"/>
      <c r="Z19" s="125"/>
      <c r="AA19" s="126"/>
      <c r="AB19" s="123"/>
      <c r="AC19" s="123"/>
      <c r="AD19" s="111">
        <f t="shared" si="1"/>
        <v>0</v>
      </c>
      <c r="AE19" s="112">
        <f t="shared" si="2"/>
        <v>0</v>
      </c>
      <c r="AF19" s="113">
        <f t="shared" si="3"/>
        <v>0</v>
      </c>
      <c r="AG19" s="114">
        <f t="shared" si="4"/>
        <v>7</v>
      </c>
      <c r="AH19"/>
      <c r="AI19"/>
      <c r="AJ19"/>
      <c r="AK19" s="59">
        <f t="shared" si="5"/>
        <v>0</v>
      </c>
      <c r="AL19" s="32">
        <v>13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1" customFormat="1" ht="14.25" customHeight="1" hidden="1">
      <c r="A20" s="63">
        <v>14</v>
      </c>
      <c r="B20" s="35"/>
      <c r="C20" s="36">
        <v>0</v>
      </c>
      <c r="D20" s="36"/>
      <c r="E20" s="37">
        <f t="shared" si="0"/>
        <v>0</v>
      </c>
      <c r="F20" s="38"/>
      <c r="G20" s="42"/>
      <c r="H20" s="39"/>
      <c r="I20" s="45"/>
      <c r="J20" s="38"/>
      <c r="K20" s="42"/>
      <c r="L20" s="39"/>
      <c r="M20" s="38"/>
      <c r="N20" s="39"/>
      <c r="O20" s="38"/>
      <c r="P20" s="39"/>
      <c r="Q20" s="38"/>
      <c r="R20" s="39"/>
      <c r="S20" s="45"/>
      <c r="T20" s="123"/>
      <c r="U20" s="124"/>
      <c r="V20" s="125"/>
      <c r="W20" s="125"/>
      <c r="X20" s="125"/>
      <c r="Y20" s="125"/>
      <c r="Z20" s="125"/>
      <c r="AA20" s="126"/>
      <c r="AB20" s="123"/>
      <c r="AC20" s="123"/>
      <c r="AD20" s="111">
        <f t="shared" si="1"/>
        <v>0</v>
      </c>
      <c r="AE20" s="112">
        <f t="shared" si="2"/>
        <v>0</v>
      </c>
      <c r="AF20" s="113">
        <f t="shared" si="3"/>
        <v>0</v>
      </c>
      <c r="AG20" s="114">
        <f t="shared" si="4"/>
        <v>7</v>
      </c>
      <c r="AH20"/>
      <c r="AI20"/>
      <c r="AJ20"/>
      <c r="AK20" s="59">
        <f t="shared" si="5"/>
        <v>0</v>
      </c>
      <c r="AL20" s="32">
        <v>14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1" customFormat="1" ht="14.25" customHeight="1" hidden="1">
      <c r="A21" s="63">
        <v>15</v>
      </c>
      <c r="B21" s="35"/>
      <c r="C21" s="36">
        <v>0</v>
      </c>
      <c r="D21" s="36"/>
      <c r="E21" s="37">
        <f t="shared" si="0"/>
        <v>0</v>
      </c>
      <c r="F21" s="38"/>
      <c r="G21" s="42"/>
      <c r="H21" s="39"/>
      <c r="I21" s="45"/>
      <c r="J21" s="38"/>
      <c r="K21" s="42"/>
      <c r="L21" s="39"/>
      <c r="M21" s="38"/>
      <c r="N21" s="39"/>
      <c r="O21" s="38"/>
      <c r="P21" s="39"/>
      <c r="Q21" s="38"/>
      <c r="R21" s="39"/>
      <c r="S21" s="45"/>
      <c r="T21" s="123"/>
      <c r="U21" s="124"/>
      <c r="V21" s="125"/>
      <c r="W21" s="125"/>
      <c r="X21" s="125"/>
      <c r="Y21" s="125"/>
      <c r="Z21" s="125"/>
      <c r="AA21" s="126"/>
      <c r="AB21" s="123"/>
      <c r="AC21" s="123"/>
      <c r="AD21" s="111">
        <f t="shared" si="1"/>
        <v>0</v>
      </c>
      <c r="AE21" s="112">
        <f t="shared" si="2"/>
        <v>0</v>
      </c>
      <c r="AF21" s="113">
        <f t="shared" si="3"/>
        <v>0</v>
      </c>
      <c r="AG21" s="114">
        <f t="shared" si="4"/>
        <v>7</v>
      </c>
      <c r="AH21"/>
      <c r="AI21"/>
      <c r="AJ21"/>
      <c r="AK21" s="59">
        <f t="shared" si="5"/>
        <v>0.030601851851851852</v>
      </c>
      <c r="AL21" s="32">
        <v>15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1" customFormat="1" ht="14.25" customHeight="1" hidden="1">
      <c r="A22" s="63">
        <v>16</v>
      </c>
      <c r="B22" s="35"/>
      <c r="C22" s="36">
        <v>0</v>
      </c>
      <c r="D22" s="36"/>
      <c r="E22" s="37">
        <f t="shared" si="0"/>
        <v>0</v>
      </c>
      <c r="F22" s="38"/>
      <c r="G22" s="42"/>
      <c r="H22" s="39"/>
      <c r="I22" s="45"/>
      <c r="J22" s="38"/>
      <c r="K22" s="42"/>
      <c r="L22" s="39"/>
      <c r="M22" s="38"/>
      <c r="N22" s="39"/>
      <c r="O22" s="38"/>
      <c r="P22" s="39"/>
      <c r="Q22" s="38"/>
      <c r="R22" s="39"/>
      <c r="S22" s="45"/>
      <c r="T22" s="123"/>
      <c r="U22" s="124"/>
      <c r="V22" s="125"/>
      <c r="W22" s="125"/>
      <c r="X22" s="125"/>
      <c r="Y22" s="125"/>
      <c r="Z22" s="125"/>
      <c r="AA22" s="126"/>
      <c r="AB22" s="123"/>
      <c r="AC22" s="123"/>
      <c r="AD22" s="111">
        <f t="shared" si="1"/>
        <v>0</v>
      </c>
      <c r="AE22" s="112">
        <f t="shared" si="2"/>
        <v>0</v>
      </c>
      <c r="AF22" s="113">
        <f t="shared" si="3"/>
        <v>0</v>
      </c>
      <c r="AG22" s="114">
        <f t="shared" si="4"/>
        <v>7</v>
      </c>
      <c r="AH22"/>
      <c r="AI22"/>
      <c r="AJ22"/>
      <c r="AK22" s="59">
        <f t="shared" si="5"/>
        <v>0.03479166666666666</v>
      </c>
      <c r="AL22" s="32">
        <v>16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1" customFormat="1" ht="14.25" customHeight="1" hidden="1">
      <c r="A23" s="63">
        <v>17</v>
      </c>
      <c r="B23" s="35"/>
      <c r="C23" s="36">
        <v>0</v>
      </c>
      <c r="D23" s="36"/>
      <c r="E23" s="37">
        <f t="shared" si="0"/>
        <v>0</v>
      </c>
      <c r="F23" s="38"/>
      <c r="G23" s="42"/>
      <c r="H23" s="39"/>
      <c r="I23" s="45"/>
      <c r="J23" s="38"/>
      <c r="K23" s="42"/>
      <c r="L23" s="39"/>
      <c r="M23" s="38"/>
      <c r="N23" s="39"/>
      <c r="O23" s="38"/>
      <c r="P23" s="39"/>
      <c r="Q23" s="38"/>
      <c r="R23" s="39"/>
      <c r="S23" s="45"/>
      <c r="T23" s="123"/>
      <c r="U23" s="124"/>
      <c r="V23" s="125"/>
      <c r="W23" s="125"/>
      <c r="X23" s="125"/>
      <c r="Y23" s="125"/>
      <c r="Z23" s="125"/>
      <c r="AA23" s="126"/>
      <c r="AB23" s="123"/>
      <c r="AC23" s="123"/>
      <c r="AD23" s="111">
        <f t="shared" si="1"/>
        <v>0</v>
      </c>
      <c r="AE23" s="112">
        <f t="shared" si="2"/>
        <v>0</v>
      </c>
      <c r="AF23" s="113">
        <f t="shared" si="3"/>
        <v>0</v>
      </c>
      <c r="AG23" s="114">
        <f t="shared" si="4"/>
        <v>7</v>
      </c>
      <c r="AH23"/>
      <c r="AI23"/>
      <c r="AJ23"/>
      <c r="AK23" s="59">
        <f t="shared" si="5"/>
        <v>0.04215277777777776</v>
      </c>
      <c r="AL23" s="32">
        <v>17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1" customFormat="1" ht="14.25" customHeight="1" hidden="1">
      <c r="A24" s="63">
        <v>18</v>
      </c>
      <c r="B24" s="35"/>
      <c r="C24" s="36">
        <v>0</v>
      </c>
      <c r="D24" s="36"/>
      <c r="E24" s="37">
        <f t="shared" si="0"/>
        <v>0</v>
      </c>
      <c r="F24" s="38"/>
      <c r="G24" s="42"/>
      <c r="H24" s="39"/>
      <c r="I24" s="45"/>
      <c r="J24" s="38"/>
      <c r="K24" s="42"/>
      <c r="L24" s="39"/>
      <c r="M24" s="38"/>
      <c r="N24" s="39"/>
      <c r="O24" s="38"/>
      <c r="P24" s="39"/>
      <c r="Q24" s="38"/>
      <c r="R24" s="39"/>
      <c r="S24" s="45"/>
      <c r="T24" s="123"/>
      <c r="U24" s="124"/>
      <c r="V24" s="125"/>
      <c r="W24" s="125"/>
      <c r="X24" s="125"/>
      <c r="Y24" s="125"/>
      <c r="Z24" s="125"/>
      <c r="AA24" s="126"/>
      <c r="AB24" s="123"/>
      <c r="AC24" s="123"/>
      <c r="AD24" s="111">
        <f t="shared" si="1"/>
        <v>0</v>
      </c>
      <c r="AE24" s="112">
        <f t="shared" si="2"/>
        <v>0</v>
      </c>
      <c r="AF24" s="113">
        <f t="shared" si="3"/>
        <v>0</v>
      </c>
      <c r="AG24" s="114">
        <f t="shared" si="4"/>
        <v>7</v>
      </c>
      <c r="AH24"/>
      <c r="AI24"/>
      <c r="AJ24"/>
      <c r="AK24" s="59">
        <f t="shared" si="5"/>
        <v>0.056539351851851855</v>
      </c>
      <c r="AL24" s="32">
        <v>18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1" customFormat="1" ht="14.25" customHeight="1" hidden="1">
      <c r="A25" s="63">
        <v>19</v>
      </c>
      <c r="B25" s="35"/>
      <c r="C25" s="36">
        <v>0</v>
      </c>
      <c r="D25" s="36"/>
      <c r="E25" s="37">
        <f t="shared" si="0"/>
        <v>0</v>
      </c>
      <c r="F25" s="38"/>
      <c r="G25" s="42"/>
      <c r="H25" s="39"/>
      <c r="I25" s="45"/>
      <c r="J25" s="38"/>
      <c r="K25" s="42"/>
      <c r="L25" s="39"/>
      <c r="M25" s="38"/>
      <c r="N25" s="39"/>
      <c r="O25" s="38"/>
      <c r="P25" s="39"/>
      <c r="Q25" s="38"/>
      <c r="R25" s="39"/>
      <c r="S25" s="45"/>
      <c r="T25" s="123"/>
      <c r="U25" s="124"/>
      <c r="V25" s="125"/>
      <c r="W25" s="125"/>
      <c r="X25" s="125"/>
      <c r="Y25" s="125"/>
      <c r="Z25" s="125"/>
      <c r="AA25" s="126"/>
      <c r="AB25" s="123"/>
      <c r="AC25" s="123"/>
      <c r="AD25" s="111">
        <f t="shared" si="1"/>
        <v>0</v>
      </c>
      <c r="AE25" s="112">
        <f t="shared" si="2"/>
        <v>0</v>
      </c>
      <c r="AF25" s="113">
        <f t="shared" si="3"/>
        <v>0</v>
      </c>
      <c r="AG25" s="114">
        <f t="shared" si="4"/>
        <v>7</v>
      </c>
      <c r="AH25"/>
      <c r="AI25"/>
      <c r="AJ25"/>
      <c r="AK25" s="59">
        <f t="shared" si="5"/>
        <v>0.0641898148148148</v>
      </c>
      <c r="AL25" s="32">
        <v>19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1" customFormat="1" ht="14.25" customHeight="1" hidden="1" thickBot="1">
      <c r="A26" s="64">
        <v>20</v>
      </c>
      <c r="B26" s="65"/>
      <c r="C26" s="66">
        <v>0</v>
      </c>
      <c r="D26" s="66"/>
      <c r="E26" s="67">
        <f t="shared" si="0"/>
        <v>0</v>
      </c>
      <c r="F26" s="40"/>
      <c r="G26" s="43"/>
      <c r="H26" s="41"/>
      <c r="I26" s="46"/>
      <c r="J26" s="40"/>
      <c r="K26" s="43"/>
      <c r="L26" s="41"/>
      <c r="M26" s="40"/>
      <c r="N26" s="41"/>
      <c r="O26" s="40"/>
      <c r="P26" s="41"/>
      <c r="Q26" s="40"/>
      <c r="R26" s="41"/>
      <c r="S26" s="46"/>
      <c r="T26" s="127"/>
      <c r="U26" s="128"/>
      <c r="V26" s="129"/>
      <c r="W26" s="129"/>
      <c r="X26" s="129"/>
      <c r="Y26" s="129"/>
      <c r="Z26" s="129"/>
      <c r="AA26" s="130"/>
      <c r="AB26" s="127"/>
      <c r="AC26" s="127"/>
      <c r="AD26" s="115">
        <f t="shared" si="1"/>
        <v>0</v>
      </c>
      <c r="AE26" s="116">
        <f t="shared" si="2"/>
        <v>0</v>
      </c>
      <c r="AF26" s="117">
        <f t="shared" si="3"/>
        <v>0</v>
      </c>
      <c r="AG26" s="118">
        <f t="shared" si="4"/>
        <v>7</v>
      </c>
      <c r="AH26"/>
      <c r="AI26"/>
      <c r="AJ26"/>
      <c r="AK26" s="59">
        <f t="shared" si="5"/>
        <v>0.06563657407407407</v>
      </c>
      <c r="AL26" s="33">
        <v>20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ht="14.25" customHeight="1"/>
    <row r="28" spans="1:33" ht="16.5" customHeight="1" thickBot="1">
      <c r="A28" s="23" t="s">
        <v>13</v>
      </c>
      <c r="B28" s="23"/>
      <c r="C28" s="25" t="s">
        <v>15</v>
      </c>
      <c r="D28" s="24"/>
      <c r="E28" s="24"/>
      <c r="F28" s="25" t="s">
        <v>15</v>
      </c>
      <c r="G28" s="26"/>
      <c r="H28" s="26"/>
      <c r="I28" s="26"/>
      <c r="J28" s="26"/>
      <c r="K28" s="26"/>
      <c r="O28" s="23"/>
      <c r="P28" s="23"/>
      <c r="Q28" s="23"/>
      <c r="R28" s="23"/>
      <c r="S28" s="23"/>
      <c r="T28" s="23"/>
      <c r="U28" s="23"/>
      <c r="V28" s="166" t="s">
        <v>35</v>
      </c>
      <c r="W28" s="166"/>
      <c r="X28" s="166"/>
      <c r="Y28" s="166"/>
      <c r="Z28" s="168" t="s">
        <v>14</v>
      </c>
      <c r="AA28" s="168"/>
      <c r="AB28" s="168"/>
      <c r="AC28" s="168"/>
      <c r="AD28" s="168"/>
      <c r="AE28" s="168"/>
      <c r="AF28" s="168"/>
      <c r="AG28" s="168"/>
    </row>
    <row r="31" ht="12.75" hidden="1"/>
  </sheetData>
  <sheetProtection/>
  <mergeCells count="9">
    <mergeCell ref="U5:AA5"/>
    <mergeCell ref="V28:Y28"/>
    <mergeCell ref="AF1:AG1"/>
    <mergeCell ref="Z28:AG28"/>
    <mergeCell ref="F5:H5"/>
    <mergeCell ref="J5:L5"/>
    <mergeCell ref="M5:N5"/>
    <mergeCell ref="O5:P5"/>
    <mergeCell ref="Q5:R5"/>
  </mergeCells>
  <printOptions/>
  <pageMargins left="0.12" right="0.19" top="0.984251968503937" bottom="0.984251968503937" header="0.5118110236220472" footer="0.5118110236220472"/>
  <pageSetup horizontalDpi="600" verticalDpi="600" orientation="landscape" paperSize="9" r:id="rId2"/>
  <headerFooter alignWithMargins="0">
    <oddFooter>&amp;C&amp;D&amp;    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2013-06-30T15:13:35Z</cp:lastPrinted>
  <dcterms:created xsi:type="dcterms:W3CDTF">2000-05-04T18:08:22Z</dcterms:created>
  <dcterms:modified xsi:type="dcterms:W3CDTF">2013-07-02T16:03:19Z</dcterms:modified>
  <cp:category/>
  <cp:version/>
  <cp:contentType/>
  <cp:contentStatus/>
</cp:coreProperties>
</file>