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65506" yWindow="65071" windowWidth="29040" windowHeight="12975" tabRatio="622" firstSheet="1" activeTab="8"/>
  </bookViews>
  <sheets>
    <sheet name="Moterys" sheetId="1" state="hidden" r:id="rId1"/>
    <sheet name="44" sheetId="2" r:id="rId2"/>
    <sheet name="48" sheetId="3" r:id="rId3"/>
    <sheet name="53" sheetId="4" r:id="rId4"/>
    <sheet name="58" sheetId="5" r:id="rId5"/>
    <sheet name="63" sheetId="6" r:id="rId6"/>
    <sheet name="69m" sheetId="7" r:id="rId7"/>
    <sheet name="75" sheetId="8" r:id="rId8"/>
    <sheet name="+75" sheetId="9" r:id="rId9"/>
    <sheet name="Vyrai" sheetId="10" state="hidden" r:id="rId10"/>
    <sheet name="Komandiniai M" sheetId="11" state="hidden" r:id="rId11"/>
    <sheet name="45" sheetId="12" r:id="rId12"/>
    <sheet name="50" sheetId="13" r:id="rId13"/>
    <sheet name="56" sheetId="14" r:id="rId14"/>
    <sheet name="62" sheetId="15" r:id="rId15"/>
    <sheet name="69" sheetId="16" r:id="rId16"/>
    <sheet name="77" sheetId="17" r:id="rId17"/>
    <sheet name="85" sheetId="18" r:id="rId18"/>
    <sheet name="94" sheetId="19" r:id="rId19"/>
    <sheet name="+94" sheetId="20" r:id="rId20"/>
    <sheet name="Komandiniai V" sheetId="21" state="hidden" r:id="rId21"/>
    <sheet name="Skaiciavimas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<sst xmlns="http://schemas.openxmlformats.org/spreadsheetml/2006/main" count="1848" uniqueCount="507">
  <si>
    <t>Varžybų protokolas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</si>
  <si>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</si>
  <si>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</si>
  <si>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</si>
  <si>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</si>
  <si>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</si>
  <si>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</si>
  <si>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</si>
  <si>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</si>
  <si>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</si>
  <si>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</si>
  <si>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</si>
  <si>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</si>
  <si>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</si>
  <si>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</si>
  <si>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</si>
  <si>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Lietuvos jaunių sporto žaidynės</t>
  </si>
  <si>
    <t>Sportininkų g. 46</t>
  </si>
  <si>
    <t>Klaipėda</t>
  </si>
  <si>
    <t>2017.06.08-10</t>
  </si>
  <si>
    <t>45 kg</t>
  </si>
  <si>
    <t>50 kg</t>
  </si>
  <si>
    <t>56 kg</t>
  </si>
  <si>
    <t>62 kg</t>
  </si>
  <si>
    <t>69 kg</t>
  </si>
  <si>
    <t>77 kg</t>
  </si>
  <si>
    <t>85 kg</t>
  </si>
  <si>
    <t>94 kg</t>
  </si>
  <si>
    <t>+94 kg</t>
  </si>
  <si>
    <t>Macijauskas Žyginatas</t>
  </si>
  <si>
    <t>Švežas Lukas</t>
  </si>
  <si>
    <t>Daračius Dovydas</t>
  </si>
  <si>
    <t>Rimas Modestas</t>
  </si>
  <si>
    <t>Valskis Povilas</t>
  </si>
  <si>
    <t>2001.03.26</t>
  </si>
  <si>
    <t>2001.01.23</t>
  </si>
  <si>
    <t>2001.11.23</t>
  </si>
  <si>
    <t>M. Žvirblys</t>
  </si>
  <si>
    <t>2000.10.17</t>
  </si>
  <si>
    <t>2002.02.18</t>
  </si>
  <si>
    <t>n95</t>
  </si>
  <si>
    <t>n111</t>
  </si>
  <si>
    <t>n135</t>
  </si>
  <si>
    <t>n96</t>
  </si>
  <si>
    <t>n120</t>
  </si>
  <si>
    <t>n80</t>
  </si>
  <si>
    <t>Žukauskas Aivaras</t>
  </si>
  <si>
    <t>2004.01.29</t>
  </si>
  <si>
    <t>R. Pangonis V. Šlevinskis</t>
  </si>
  <si>
    <t>Gerardas Vainoras</t>
  </si>
  <si>
    <t>2002.06.13</t>
  </si>
  <si>
    <t>R. Pangonis</t>
  </si>
  <si>
    <t>Limantas Evaldas</t>
  </si>
  <si>
    <t>2002.02.27</t>
  </si>
  <si>
    <t>Kretinga</t>
  </si>
  <si>
    <t>R. Norvilas</t>
  </si>
  <si>
    <t>Stonkus Nilius</t>
  </si>
  <si>
    <t>2002.04.10</t>
  </si>
  <si>
    <t>Milierius Lukas</t>
  </si>
  <si>
    <t>2002.12.17</t>
  </si>
  <si>
    <t>Vaseris Rokas</t>
  </si>
  <si>
    <t>2001.02.02</t>
  </si>
  <si>
    <t>n62</t>
  </si>
  <si>
    <t>Norkus Martynas</t>
  </si>
  <si>
    <t>2001.06.19</t>
  </si>
  <si>
    <t>A. Bušeckas</t>
  </si>
  <si>
    <t>Palubinskas Tadas</t>
  </si>
  <si>
    <t>2001.12.28</t>
  </si>
  <si>
    <t>Graužinis Karolis</t>
  </si>
  <si>
    <t>2002.06.05</t>
  </si>
  <si>
    <t>Riepšas Markas</t>
  </si>
  <si>
    <t>2002.06.28</t>
  </si>
  <si>
    <t>n70</t>
  </si>
  <si>
    <t>Vygantas Česna</t>
  </si>
  <si>
    <t>2002.07.09</t>
  </si>
  <si>
    <t>Galdikas Darius</t>
  </si>
  <si>
    <t>2000.10.26</t>
  </si>
  <si>
    <t>Rudaitis Deividas</t>
  </si>
  <si>
    <t>2002.07.05</t>
  </si>
  <si>
    <t>n50</t>
  </si>
  <si>
    <t>Songaila Vincentas</t>
  </si>
  <si>
    <t>2001.01.01</t>
  </si>
  <si>
    <t>n90</t>
  </si>
  <si>
    <t>S. Miečius</t>
  </si>
  <si>
    <t>Balsas Domantas</t>
  </si>
  <si>
    <t>2001.05.13</t>
  </si>
  <si>
    <t>Solovjov Kristoferis</t>
  </si>
  <si>
    <t>2001.04.04</t>
  </si>
  <si>
    <t>n78</t>
  </si>
  <si>
    <t>Kundrotas Astijus</t>
  </si>
  <si>
    <t>2000.01.31</t>
  </si>
  <si>
    <t>n106</t>
  </si>
  <si>
    <t>Skirka Osvaldas</t>
  </si>
  <si>
    <t>2002 03 15</t>
  </si>
  <si>
    <t>Marijampolė</t>
  </si>
  <si>
    <t>n43</t>
  </si>
  <si>
    <t>Zinkevičius Tomas</t>
  </si>
  <si>
    <t>2002 01 15</t>
  </si>
  <si>
    <t>Vilnius</t>
  </si>
  <si>
    <t>n30</t>
  </si>
  <si>
    <t>Dapkūnas Domantas</t>
  </si>
  <si>
    <t>2001 05 24</t>
  </si>
  <si>
    <t>n42</t>
  </si>
  <si>
    <t>J. Janulevičius</t>
  </si>
  <si>
    <t>M. Janulis</t>
  </si>
  <si>
    <t>A. Kirkliauskas</t>
  </si>
  <si>
    <t>48 kg</t>
  </si>
  <si>
    <t>44 kg</t>
  </si>
  <si>
    <t>53 kg</t>
  </si>
  <si>
    <t>58 kg</t>
  </si>
  <si>
    <t>63 kg</t>
  </si>
  <si>
    <t>75 kg</t>
  </si>
  <si>
    <t>+75 kg</t>
  </si>
  <si>
    <t>Ivanauskas Mantas</t>
  </si>
  <si>
    <t>2002.05.19</t>
  </si>
  <si>
    <t>Alytus</t>
  </si>
  <si>
    <t>n47</t>
  </si>
  <si>
    <t>Jankūnas Benas</t>
  </si>
  <si>
    <t>Jurb. SC</t>
  </si>
  <si>
    <t>n24</t>
  </si>
  <si>
    <t>Kliučinskas Augustas</t>
  </si>
  <si>
    <t>n48</t>
  </si>
  <si>
    <t xml:space="preserve">Jasinskis Ernestas </t>
  </si>
  <si>
    <t>Žičkus Augustas</t>
  </si>
  <si>
    <t>2001 10 03</t>
  </si>
  <si>
    <t>n65</t>
  </si>
  <si>
    <t>n32</t>
  </si>
  <si>
    <t>n52</t>
  </si>
  <si>
    <t>T. Statkevičius</t>
  </si>
  <si>
    <t>R. Slavikas</t>
  </si>
  <si>
    <t>M Janulis</t>
  </si>
  <si>
    <t>Balčaitis Benas</t>
  </si>
  <si>
    <t>Masaitis Astijus</t>
  </si>
  <si>
    <t>2002 01 10</t>
  </si>
  <si>
    <t>Morkūnas Gabrielius</t>
  </si>
  <si>
    <t>Plečkaitis Elvis</t>
  </si>
  <si>
    <t>n66</t>
  </si>
  <si>
    <t>Butkus Kostas</t>
  </si>
  <si>
    <t>2001 10 12</t>
  </si>
  <si>
    <t>n74</t>
  </si>
  <si>
    <t>n72</t>
  </si>
  <si>
    <t>2002.02.28</t>
  </si>
  <si>
    <t>Vosylius Tomas</t>
  </si>
  <si>
    <t>2001 09 26</t>
  </si>
  <si>
    <t>Marijapolė</t>
  </si>
  <si>
    <t>n63</t>
  </si>
  <si>
    <t>Gražinskas Rokas</t>
  </si>
  <si>
    <t>2002 07 24</t>
  </si>
  <si>
    <t>Čemerka Tadas</t>
  </si>
  <si>
    <t>2002 05 24</t>
  </si>
  <si>
    <t>Kyguolis Lukas</t>
  </si>
  <si>
    <t>2002 06 17</t>
  </si>
  <si>
    <t>Atkočiūnas Ernestas</t>
  </si>
  <si>
    <t>2000 06 07</t>
  </si>
  <si>
    <t>Žilinskas Žilvinas</t>
  </si>
  <si>
    <t>2001 11 02</t>
  </si>
  <si>
    <t>Zinkevičius Edgaras</t>
  </si>
  <si>
    <t>2003 01 08</t>
  </si>
  <si>
    <t>Alytaus r.</t>
  </si>
  <si>
    <t>n60</t>
  </si>
  <si>
    <t>G. Kuncevičius</t>
  </si>
  <si>
    <t>R. Karalevicius</t>
  </si>
  <si>
    <t>J. Nevecka</t>
  </si>
  <si>
    <t>-</t>
  </si>
  <si>
    <t>Gasiūnas Arnas</t>
  </si>
  <si>
    <t>Jakubovskis Dmitrijus</t>
  </si>
  <si>
    <t>2002 04 08</t>
  </si>
  <si>
    <t>Baranauskas Tomas</t>
  </si>
  <si>
    <t>2002 09 19</t>
  </si>
  <si>
    <t>Ivanov Nikita</t>
  </si>
  <si>
    <t>2002 12 31</t>
  </si>
  <si>
    <t>R. Karalevičius</t>
  </si>
  <si>
    <t>Jonikaitis Tautvydas</t>
  </si>
  <si>
    <t>2001 06 24</t>
  </si>
  <si>
    <t>n45</t>
  </si>
  <si>
    <t xml:space="preserve">Brazauskas Šarūnas </t>
  </si>
  <si>
    <t>2002 05 23</t>
  </si>
  <si>
    <t>Gudžiūnas Ignas</t>
  </si>
  <si>
    <t>2000 05 17</t>
  </si>
  <si>
    <t>Morkevičius Redas</t>
  </si>
  <si>
    <t>2000 09 29</t>
  </si>
  <si>
    <t>Veselka Paulius</t>
  </si>
  <si>
    <t>2002 01 31</t>
  </si>
  <si>
    <t>Kastanavičius Domantas</t>
  </si>
  <si>
    <t>2000 10 31</t>
  </si>
  <si>
    <t>Rudžianskas Deividas</t>
  </si>
  <si>
    <t>2001 03 04</t>
  </si>
  <si>
    <t>n53</t>
  </si>
  <si>
    <t>Skridla Paulius</t>
  </si>
  <si>
    <t xml:space="preserve">2001 04 11 </t>
  </si>
  <si>
    <t>Mečajus Povilas</t>
  </si>
  <si>
    <t xml:space="preserve">2000 03 13 </t>
  </si>
  <si>
    <t>Kašėta Aurimas</t>
  </si>
  <si>
    <t>2000 06 23</t>
  </si>
  <si>
    <t>Keblikas Augustas</t>
  </si>
  <si>
    <t>2002 04 06</t>
  </si>
  <si>
    <t>n112</t>
  </si>
  <si>
    <t>Dilys Mindaugas</t>
  </si>
  <si>
    <t>Anykščiai</t>
  </si>
  <si>
    <t>Brinklys Margiris</t>
  </si>
  <si>
    <t>Rokiškis</t>
  </si>
  <si>
    <t>A.Ananka</t>
  </si>
  <si>
    <t>J.Aleksėjus</t>
  </si>
  <si>
    <t>Miškeliūnas Tomas</t>
  </si>
  <si>
    <t>Baklanovas Arnas</t>
  </si>
  <si>
    <t>Skapas Ramūnas</t>
  </si>
  <si>
    <t>Kučys Žilvinas</t>
  </si>
  <si>
    <t>Panevėžys</t>
  </si>
  <si>
    <t>A. Ananka</t>
  </si>
  <si>
    <t>G.Čeponis</t>
  </si>
  <si>
    <t>Ražanskas Gintautas</t>
  </si>
  <si>
    <t>Butautas Dangyras</t>
  </si>
  <si>
    <t>Sokolovas Lukas</t>
  </si>
  <si>
    <t>E. Čeponis</t>
  </si>
  <si>
    <t>Leleika Germanas</t>
  </si>
  <si>
    <t>Lapinskas Mindaugas</t>
  </si>
  <si>
    <t>Tauginas Mindaugas</t>
  </si>
  <si>
    <t>Janulevičius Mindaugas</t>
  </si>
  <si>
    <t>Aivaras Silickas</t>
  </si>
  <si>
    <t>Pamarnackas Kornelijus</t>
  </si>
  <si>
    <t>G. Čeponis</t>
  </si>
  <si>
    <t>Orlovas Benjaminas</t>
  </si>
  <si>
    <t>2001-</t>
  </si>
  <si>
    <t>Venslovas Karolis</t>
  </si>
  <si>
    <t>Meilutis Rokas</t>
  </si>
  <si>
    <t>Puodžiūnas Matas</t>
  </si>
  <si>
    <t>2000-</t>
  </si>
  <si>
    <t>Gintarė Skrimskytė</t>
  </si>
  <si>
    <t>2003,01,04</t>
  </si>
  <si>
    <t>Plungė</t>
  </si>
  <si>
    <t>n22</t>
  </si>
  <si>
    <t>E.Zaniauskas</t>
  </si>
  <si>
    <t>Remėzaitė Eligija</t>
  </si>
  <si>
    <t>2000.02.18</t>
  </si>
  <si>
    <t>Telšiai</t>
  </si>
  <si>
    <t>Remėzaitė Monika</t>
  </si>
  <si>
    <t>2001.10.17</t>
  </si>
  <si>
    <t>Adriuškaitė Abrilė</t>
  </si>
  <si>
    <t>2001.08.25</t>
  </si>
  <si>
    <t>n28</t>
  </si>
  <si>
    <t>B. Šiaudkulis</t>
  </si>
  <si>
    <t>Anužytė Aida</t>
  </si>
  <si>
    <t>2001.09.07</t>
  </si>
  <si>
    <t>Dargevičiūtė Jūratė</t>
  </si>
  <si>
    <t>2001.06.16</t>
  </si>
  <si>
    <t>Brigita Žeimytė</t>
  </si>
  <si>
    <t>2000.04.12</t>
  </si>
  <si>
    <t>Žukauskytė Gitana</t>
  </si>
  <si>
    <t>2001.06.08</t>
  </si>
  <si>
    <t>Aušra Matevičiūtė</t>
  </si>
  <si>
    <t>2001.01.28</t>
  </si>
  <si>
    <t>Daugintytė Aidija</t>
  </si>
  <si>
    <t>2000.10.20</t>
  </si>
  <si>
    <t>n40</t>
  </si>
  <si>
    <t>M. Šimkus</t>
  </si>
  <si>
    <t>Gricius Karolis</t>
  </si>
  <si>
    <t>2002.09.06</t>
  </si>
  <si>
    <t>n26</t>
  </si>
  <si>
    <t>Eitaras Bumbliauskas</t>
  </si>
  <si>
    <t>2006.02.13</t>
  </si>
  <si>
    <t>Šilalė</t>
  </si>
  <si>
    <t>E. Zaniauskas</t>
  </si>
  <si>
    <t>S. Šlevinskis</t>
  </si>
  <si>
    <t>Krikotinas Deividas</t>
  </si>
  <si>
    <t>2002.02.11</t>
  </si>
  <si>
    <t>Ovidijus Buta</t>
  </si>
  <si>
    <t>2002.08.03</t>
  </si>
  <si>
    <t>Rokas Kolyčius</t>
  </si>
  <si>
    <t>2002.07.24</t>
  </si>
  <si>
    <t>Nedas Kniežauskas</t>
  </si>
  <si>
    <t>2003.09.26</t>
  </si>
  <si>
    <t>Gvidas Norvaiša</t>
  </si>
  <si>
    <t>2000.09.17</t>
  </si>
  <si>
    <t>n67</t>
  </si>
  <si>
    <t xml:space="preserve">Eimantas Dapšauskas  </t>
  </si>
  <si>
    <t>2002.10.22</t>
  </si>
  <si>
    <t>Račinskas Tadas</t>
  </si>
  <si>
    <t>Skrimskis Raimondas</t>
  </si>
  <si>
    <t>2002.02.04</t>
  </si>
  <si>
    <t>Vilkas Remigijus</t>
  </si>
  <si>
    <t>2001.04.28</t>
  </si>
  <si>
    <t>n55</t>
  </si>
  <si>
    <t>n75</t>
  </si>
  <si>
    <t>Lukas Tumkus</t>
  </si>
  <si>
    <t>2000.08.19</t>
  </si>
  <si>
    <t xml:space="preserve">Romutis Raudys  </t>
  </si>
  <si>
    <t>2001.12.29</t>
  </si>
  <si>
    <t xml:space="preserve">Justinas Perskaudas    </t>
  </si>
  <si>
    <t>2001.05.03</t>
  </si>
  <si>
    <t>n71</t>
  </si>
  <si>
    <t>Navadvorskas Deimantas</t>
  </si>
  <si>
    <t>2001.11.14</t>
  </si>
  <si>
    <t>n85</t>
  </si>
  <si>
    <t>Vakaris Žygaitis</t>
  </si>
  <si>
    <t>2002.02.03</t>
  </si>
  <si>
    <t>Laimonas Lukšas</t>
  </si>
  <si>
    <t>2002.08.28</t>
  </si>
  <si>
    <t>n61</t>
  </si>
  <si>
    <t>Gabrielius Griškus</t>
  </si>
  <si>
    <t>2002.03.28</t>
  </si>
  <si>
    <t xml:space="preserve">Paulius Mikšta </t>
  </si>
  <si>
    <t>2003,04,01</t>
  </si>
  <si>
    <t>Matas Lydis</t>
  </si>
  <si>
    <t>2000.11.30</t>
  </si>
  <si>
    <t>Matas Petravičius</t>
  </si>
  <si>
    <t>2002.04.30</t>
  </si>
  <si>
    <t>n35</t>
  </si>
  <si>
    <t>Šimaliūnaitė Monika</t>
  </si>
  <si>
    <t xml:space="preserve">2001 08 04 </t>
  </si>
  <si>
    <t>2001 02 26</t>
  </si>
  <si>
    <t>Streleckaitė Paulina</t>
  </si>
  <si>
    <t>2002 08 01</t>
  </si>
  <si>
    <t>Pukelytė Gabrielė</t>
  </si>
  <si>
    <t>2002 11 27</t>
  </si>
  <si>
    <t>Bubliauskaitė Gabrielė</t>
  </si>
  <si>
    <t>2002 11 18</t>
  </si>
  <si>
    <t>Lošytė Gintarė</t>
  </si>
  <si>
    <t>2000 07 27</t>
  </si>
  <si>
    <t>n25</t>
  </si>
  <si>
    <t>Selezniova Kotryna</t>
  </si>
  <si>
    <t>2005.03.01</t>
  </si>
  <si>
    <t>Niurnaitytė Vanesa</t>
  </si>
  <si>
    <t>2002.01.23</t>
  </si>
  <si>
    <t>Burzdžius Manfredas</t>
  </si>
  <si>
    <t>2005.02.05</t>
  </si>
  <si>
    <t>Šilutė</t>
  </si>
  <si>
    <t>L. Li-čin-chai</t>
  </si>
  <si>
    <t>Gergelis Artemijus</t>
  </si>
  <si>
    <t>2001.09.20</t>
  </si>
  <si>
    <t>L. Čičirka</t>
  </si>
  <si>
    <t>n49</t>
  </si>
  <si>
    <t>Kalvaitis Laurynas</t>
  </si>
  <si>
    <t>2004.04.08</t>
  </si>
  <si>
    <t>Kalvaitis Dovydas</t>
  </si>
  <si>
    <t>2002.10.13</t>
  </si>
  <si>
    <t>Saudargas Erikas</t>
  </si>
  <si>
    <t>2002.05.27</t>
  </si>
  <si>
    <t>Sankaukas Jovydas</t>
  </si>
  <si>
    <t>2000.01.28</t>
  </si>
  <si>
    <t>Šiperis Viktoras</t>
  </si>
  <si>
    <t>2000.02.26</t>
  </si>
  <si>
    <t>Paramonovas Justas</t>
  </si>
  <si>
    <t>Pakalniškis Tomas</t>
  </si>
  <si>
    <t>2001.06.22</t>
  </si>
  <si>
    <t>Gargždai</t>
  </si>
  <si>
    <t>E. Šauklys D. Mačiūtė</t>
  </si>
  <si>
    <t>Vaicekauskaitė Rūta</t>
  </si>
  <si>
    <t>2001.09.09</t>
  </si>
  <si>
    <t>Čiunkaitė Kornelija</t>
  </si>
  <si>
    <t>2003.08.08</t>
  </si>
  <si>
    <t>Čiunkaitė Gabrielė</t>
  </si>
  <si>
    <t>2001.01.02</t>
  </si>
  <si>
    <t>Radžius Rovaldas</t>
  </si>
  <si>
    <t>2002.11.18</t>
  </si>
  <si>
    <t>Norkus Vilius</t>
  </si>
  <si>
    <t>2002.12.09</t>
  </si>
  <si>
    <t>Petronaitis Jonas</t>
  </si>
  <si>
    <t>2000.07.29</t>
  </si>
  <si>
    <t>Sasnauskas Matas</t>
  </si>
  <si>
    <t>2002.03.22</t>
  </si>
  <si>
    <t>n73</t>
  </si>
  <si>
    <t>Kaliaginas Dovydas</t>
  </si>
  <si>
    <t>2000.04.13</t>
  </si>
  <si>
    <t>Gudavičius Laurynas</t>
  </si>
  <si>
    <t>2000.04.20</t>
  </si>
  <si>
    <t>Šikšnius Matas</t>
  </si>
  <si>
    <t>2001.03.17</t>
  </si>
  <si>
    <t>Bertašius Dovydas</t>
  </si>
  <si>
    <t>2002.04.26</t>
  </si>
  <si>
    <t>Kolmogorovas Edvinas</t>
  </si>
  <si>
    <t>2000.06.15</t>
  </si>
  <si>
    <t>Eglynas Erlandas</t>
  </si>
  <si>
    <t>2003.01.21</t>
  </si>
  <si>
    <t>Stalmokas Paulius</t>
  </si>
  <si>
    <t>2000.04.22</t>
  </si>
  <si>
    <t>Stonkus Karolis</t>
  </si>
  <si>
    <t>2001.04.12</t>
  </si>
  <si>
    <t>Marganavičiūtė Lina</t>
  </si>
  <si>
    <t>2002 06 03</t>
  </si>
  <si>
    <t>Mozūraitė Laura</t>
  </si>
  <si>
    <t>2002 03 26</t>
  </si>
  <si>
    <t>n37</t>
  </si>
  <si>
    <t>A. Šidiškis</t>
  </si>
  <si>
    <t>Marganavičiūtė Gabrielė</t>
  </si>
  <si>
    <t>2001 04 09</t>
  </si>
  <si>
    <t>Romaraitė Karolina</t>
  </si>
  <si>
    <t>2003 07 05</t>
  </si>
  <si>
    <t>Žukauskaitė Deimantė</t>
  </si>
  <si>
    <t>2001 11 27</t>
  </si>
  <si>
    <t>J. Aleksiejus</t>
  </si>
  <si>
    <t>Pivoriūnaitė Gabija</t>
  </si>
  <si>
    <t>2009 01 29</t>
  </si>
  <si>
    <t>Maskolaitytė Beata</t>
  </si>
  <si>
    <t>2003.10.24</t>
  </si>
  <si>
    <t>Vaškevičiūtė Martyna</t>
  </si>
  <si>
    <t>2001.08.22</t>
  </si>
  <si>
    <t>J. Aleksėjus</t>
  </si>
  <si>
    <t>M. Žvirblys B.Vyšniauskas</t>
  </si>
  <si>
    <t>Mickutė Gabrielė</t>
  </si>
  <si>
    <t>2001.10.23</t>
  </si>
  <si>
    <t>Jasaitis Airingas</t>
  </si>
  <si>
    <t>Šiauliai</t>
  </si>
  <si>
    <t>Petrauskaitė Lauryna</t>
  </si>
  <si>
    <t>2000.10.10</t>
  </si>
  <si>
    <t>Buta Ovidijus</t>
  </si>
  <si>
    <t>R. Gaška</t>
  </si>
  <si>
    <t>Kolyčius Rokas</t>
  </si>
  <si>
    <t>Kniežauskas Nedas</t>
  </si>
  <si>
    <t>Norvaiša Gvidas</t>
  </si>
  <si>
    <t>Česna Vygantas</t>
  </si>
  <si>
    <t>Tumkus Lukas</t>
  </si>
  <si>
    <t>Romutis Raudys</t>
  </si>
  <si>
    <t>Silickas Aivaras</t>
  </si>
  <si>
    <t>Lukšas Laimonas</t>
  </si>
  <si>
    <t>Griškus Gabrielius</t>
  </si>
  <si>
    <t>Mikšta Paulius</t>
  </si>
  <si>
    <t>n58</t>
  </si>
  <si>
    <t>2002.09.19</t>
  </si>
  <si>
    <t>2001.03.31</t>
  </si>
  <si>
    <t>Rokiškio r.</t>
  </si>
  <si>
    <t>n13</t>
  </si>
  <si>
    <t>n20</t>
  </si>
  <si>
    <t>Jurbarko r.</t>
  </si>
  <si>
    <t>n41</t>
  </si>
  <si>
    <t>n44</t>
  </si>
  <si>
    <t>n33</t>
  </si>
  <si>
    <t>Anykščių r.</t>
  </si>
  <si>
    <t>Kojelytė Viktorija</t>
  </si>
  <si>
    <t>Telšių r.</t>
  </si>
  <si>
    <t>Klaipėdos r.</t>
  </si>
  <si>
    <t>n34</t>
  </si>
  <si>
    <t>Plungės r.</t>
  </si>
  <si>
    <t>n64</t>
  </si>
  <si>
    <t>n83</t>
  </si>
  <si>
    <t>n56</t>
  </si>
  <si>
    <t>Pukelytė Deimantė</t>
  </si>
  <si>
    <t>Šimašiūtė Izabele</t>
  </si>
  <si>
    <t>Šilutės r.</t>
  </si>
  <si>
    <t>n59</t>
  </si>
  <si>
    <t>n46</t>
  </si>
  <si>
    <t>Čeponis Anicetas</t>
  </si>
  <si>
    <t>Kretingos r.</t>
  </si>
  <si>
    <t>n81</t>
  </si>
  <si>
    <t>Macesovič Daniel</t>
  </si>
  <si>
    <t>n93</t>
  </si>
  <si>
    <t>n105</t>
  </si>
  <si>
    <t>n110</t>
  </si>
  <si>
    <t>n92</t>
  </si>
  <si>
    <t>Masilionis Deividas</t>
  </si>
  <si>
    <t>n68</t>
  </si>
  <si>
    <t>n79</t>
  </si>
  <si>
    <t>Šeperys Viktoras</t>
  </si>
  <si>
    <t>n121</t>
  </si>
  <si>
    <t>n101</t>
  </si>
  <si>
    <t>n88</t>
  </si>
  <si>
    <t>n104</t>
  </si>
  <si>
    <t>n82</t>
  </si>
  <si>
    <t>n113</t>
  </si>
  <si>
    <t>n140</t>
  </si>
  <si>
    <t>2001.11.15</t>
  </si>
  <si>
    <t>n162</t>
  </si>
  <si>
    <t>n117</t>
  </si>
  <si>
    <t>n116</t>
  </si>
  <si>
    <t>n108</t>
  </si>
  <si>
    <t>Šilalės r.</t>
  </si>
  <si>
    <t>2000.05.25</t>
  </si>
  <si>
    <t>2000.08.04</t>
  </si>
  <si>
    <t>2003.04.01</t>
  </si>
  <si>
    <t>2017.06.09-10</t>
  </si>
  <si>
    <t xml:space="preserve">- Sportininkė neatvyko į finalines varžybas </t>
  </si>
  <si>
    <t>- Sportininkė neatvyko į finalines varžybas su pateisinama priežastimi</t>
  </si>
  <si>
    <t>Vyr. teisėjas: Bronislavas Vyšniauskas</t>
  </si>
  <si>
    <t>Vyr. sekretorius: Vytautas Stašinskas</t>
  </si>
  <si>
    <t>Lietuvos jaunių sporto žaidynių rekordai: Brigita Žeimytė - 140 kg dvikovėje, 64 kg rovime, 76 kg stūmime</t>
  </si>
  <si>
    <t>Lietuvos jaunių sporto žaidynių rekordai: Artemijus Gergelis - 108 kg dvikovėje, 48 kg rovime, 60 kg stūmime</t>
  </si>
  <si>
    <t>2000.10.14</t>
  </si>
  <si>
    <t xml:space="preserve">- Sportininkas neatvyko į finalines varžybas </t>
  </si>
  <si>
    <t>- Sportininkas neatvyko į finalines varžybas su pateisinama priežastimi</t>
  </si>
  <si>
    <t>Komandiniai rezultatai</t>
  </si>
  <si>
    <t>Vieta</t>
  </si>
  <si>
    <t>Komanda</t>
  </si>
  <si>
    <t>10-11</t>
  </si>
  <si>
    <t>6-7</t>
  </si>
  <si>
    <t>1</t>
  </si>
  <si>
    <t>2</t>
  </si>
  <si>
    <t>3</t>
  </si>
  <si>
    <t>4</t>
  </si>
  <si>
    <t>5</t>
  </si>
  <si>
    <t>8-9</t>
  </si>
  <si>
    <t>Lietuvos jaunių sporto žaidynės (vyrų)</t>
  </si>
  <si>
    <t>Lietuvos jaunių sporto žaidynės (moterų)</t>
  </si>
  <si>
    <t>Klaipėdos raj.</t>
  </si>
  <si>
    <t>Šilutės raj.</t>
  </si>
  <si>
    <t>Telšių raj.</t>
  </si>
  <si>
    <t>Jurbarko raj</t>
  </si>
  <si>
    <t>Plungės raj.</t>
  </si>
  <si>
    <t>Šilalės raj.</t>
  </si>
  <si>
    <t>Alytaus raj.</t>
  </si>
  <si>
    <t>Rokiškio raj.</t>
  </si>
  <si>
    <t>8</t>
  </si>
  <si>
    <t>9</t>
  </si>
  <si>
    <t>12</t>
  </si>
  <si>
    <t>13</t>
  </si>
  <si>
    <t>14</t>
  </si>
  <si>
    <t>15</t>
  </si>
  <si>
    <t>16</t>
  </si>
  <si>
    <t>Kretingos raj.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</si>
</sst>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"/>
    <numFmt numFmtId="185" formatCode="[$-427]yyyy\ &quot;m.&quot;\ mmmm\ d\ &quot;d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\-mm\-yyyy"/>
    <numFmt numFmtId="191" formatCode="yyyy/mm/dd;@"/>
    <numFmt numFmtId="192" formatCode="0.000"/>
    <numFmt numFmtId="193" formatCode="[$€-2]\ ###,000_);[Red]\([$€-2]\ ###,000\)"/>
    <numFmt numFmtId="194" formatCode="0.0"/>
    <numFmt numFmtId="195" formatCode="0;;;@"/>
  </numFmts>
  <fonts count="49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8.75"/>
      <name val="Arial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2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20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double"/>
      <right style="thin">
        <color rgb="FF000000"/>
      </right>
      <top style="thin"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>
        <color rgb="FF000000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0" fontId="19" fillId="0" borderId="2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16" borderId="6" applyNumberFormat="0" applyAlignment="0" applyProtection="0"/>
    <xf numFmtId="0" fontId="3" fillId="7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3" fillId="0" borderId="0">
      <alignment/>
      <protection/>
    </xf>
    <xf numFmtId="0" fontId="6" fillId="18" borderId="6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8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7" applyNumberFormat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5" fillId="24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1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37" fillId="0" borderId="13" xfId="0" applyFont="1" applyBorder="1" applyAlignment="1">
      <alignment horizontal="left"/>
    </xf>
    <xf numFmtId="190" fontId="46" fillId="0" borderId="15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left"/>
    </xf>
    <xf numFmtId="1" fontId="32" fillId="25" borderId="15" xfId="0" applyNumberFormat="1" applyFont="1" applyFill="1" applyBorder="1" applyAlignment="1" applyProtection="1">
      <alignment horizontal="center" vertical="center"/>
      <protection locked="0"/>
    </xf>
    <xf numFmtId="191" fontId="29" fillId="25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25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 applyProtection="1">
      <alignment horizontal="left" vertical="center"/>
      <protection locked="0"/>
    </xf>
    <xf numFmtId="14" fontId="29" fillId="25" borderId="15" xfId="0" applyNumberFormat="1" applyFont="1" applyFill="1" applyBorder="1" applyAlignment="1">
      <alignment horizontal="center"/>
    </xf>
    <xf numFmtId="0" fontId="28" fillId="25" borderId="15" xfId="0" applyFont="1" applyFill="1" applyBorder="1" applyAlignment="1">
      <alignment horizontal="left"/>
    </xf>
    <xf numFmtId="191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/>
      <protection locked="0"/>
    </xf>
    <xf numFmtId="0" fontId="28" fillId="25" borderId="18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/>
    </xf>
    <xf numFmtId="184" fontId="40" fillId="0" borderId="19" xfId="55" applyNumberFormat="1" applyFont="1" applyFill="1" applyBorder="1" applyAlignment="1">
      <alignment horizontal="center" vertical="center"/>
      <protection/>
    </xf>
    <xf numFmtId="0" fontId="32" fillId="25" borderId="18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1" fontId="32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25" borderId="15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0" fontId="29" fillId="25" borderId="15" xfId="0" applyFont="1" applyFill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0" fontId="28" fillId="25" borderId="18" xfId="0" applyFont="1" applyFill="1" applyBorder="1" applyAlignment="1" applyProtection="1">
      <alignment horizontal="left" vertical="center"/>
      <protection locked="0"/>
    </xf>
    <xf numFmtId="191" fontId="29" fillId="25" borderId="18" xfId="0" applyNumberFormat="1" applyFont="1" applyFill="1" applyBorder="1" applyAlignment="1" applyProtection="1">
      <alignment horizontal="center" vertical="center"/>
      <protection locked="0"/>
    </xf>
    <xf numFmtId="1" fontId="32" fillId="25" borderId="17" xfId="0" applyNumberFormat="1" applyFont="1" applyFill="1" applyBorder="1" applyAlignment="1" applyProtection="1">
      <alignment horizontal="center" vertical="center"/>
      <protection locked="0"/>
    </xf>
    <xf numFmtId="14" fontId="29" fillId="25" borderId="18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right" vertical="center"/>
    </xf>
    <xf numFmtId="0" fontId="32" fillId="25" borderId="15" xfId="0" applyFont="1" applyFill="1" applyBorder="1" applyAlignment="1">
      <alignment horizontal="center" vertical="center"/>
    </xf>
    <xf numFmtId="0" fontId="29" fillId="25" borderId="15" xfId="0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 shrinkToFit="1"/>
    </xf>
    <xf numFmtId="0" fontId="29" fillId="25" borderId="21" xfId="0" applyFont="1" applyFill="1" applyBorder="1" applyAlignment="1">
      <alignment horizontal="center"/>
    </xf>
    <xf numFmtId="1" fontId="32" fillId="25" borderId="18" xfId="0" applyNumberFormat="1" applyFont="1" applyFill="1" applyBorder="1" applyAlignment="1" applyProtection="1">
      <alignment horizontal="center" vertical="center"/>
      <protection locked="0"/>
    </xf>
    <xf numFmtId="1" fontId="32" fillId="25" borderId="20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25" borderId="18" xfId="0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2" fontId="29" fillId="25" borderId="22" xfId="0" applyNumberFormat="1" applyFont="1" applyFill="1" applyBorder="1" applyAlignment="1">
      <alignment horizontal="center"/>
    </xf>
    <xf numFmtId="0" fontId="32" fillId="25" borderId="20" xfId="0" applyFont="1" applyFill="1" applyBorder="1" applyAlignment="1">
      <alignment horizontal="center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2" fontId="29" fillId="25" borderId="2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right" vertical="center" wrapText="1"/>
    </xf>
    <xf numFmtId="2" fontId="29" fillId="25" borderId="22" xfId="0" applyNumberFormat="1" applyFont="1" applyFill="1" applyBorder="1" applyAlignment="1" applyProtection="1">
      <alignment horizontal="center" vertical="center"/>
      <protection locked="0"/>
    </xf>
    <xf numFmtId="2" fontId="29" fillId="25" borderId="16" xfId="0" applyNumberFormat="1" applyFont="1" applyFill="1" applyBorder="1" applyAlignment="1">
      <alignment horizontal="center"/>
    </xf>
    <xf numFmtId="2" fontId="29" fillId="25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1" fontId="37" fillId="25" borderId="15" xfId="55" applyNumberFormat="1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horizontal="center"/>
    </xf>
    <xf numFmtId="1" fontId="32" fillId="25" borderId="24" xfId="0" applyNumberFormat="1" applyFont="1" applyFill="1" applyBorder="1" applyAlignment="1" applyProtection="1">
      <alignment horizontal="center" vertical="center"/>
      <protection locked="0"/>
    </xf>
    <xf numFmtId="1" fontId="32" fillId="25" borderId="25" xfId="0" applyNumberFormat="1" applyFont="1" applyFill="1" applyBorder="1" applyAlignment="1" applyProtection="1">
      <alignment horizontal="center" vertical="center"/>
      <protection locked="0"/>
    </xf>
    <xf numFmtId="0" fontId="32" fillId="25" borderId="17" xfId="0" applyFont="1" applyFill="1" applyBorder="1" applyAlignment="1">
      <alignment horizontal="center" vertical="center"/>
    </xf>
    <xf numFmtId="1" fontId="32" fillId="25" borderId="26" xfId="0" applyNumberFormat="1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 wrapText="1"/>
    </xf>
    <xf numFmtId="195" fontId="36" fillId="25" borderId="27" xfId="55" applyNumberFormat="1" applyFont="1" applyFill="1" applyBorder="1" applyAlignment="1">
      <alignment horizontal="center" vertical="center"/>
      <protection/>
    </xf>
    <xf numFmtId="195" fontId="38" fillId="25" borderId="27" xfId="55" applyNumberFormat="1" applyFont="1" applyFill="1" applyBorder="1" applyAlignment="1">
      <alignment horizontal="center" vertical="center"/>
      <protection/>
    </xf>
    <xf numFmtId="195" fontId="39" fillId="25" borderId="28" xfId="55" applyNumberFormat="1" applyFont="1" applyFill="1" applyBorder="1" applyAlignment="1">
      <alignment horizontal="center" vertical="center"/>
      <protection/>
    </xf>
    <xf numFmtId="49" fontId="34" fillId="0" borderId="13" xfId="0" applyNumberFormat="1" applyFont="1" applyBorder="1" applyAlignment="1">
      <alignment horizontal="center"/>
    </xf>
    <xf numFmtId="2" fontId="29" fillId="25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2" fontId="29" fillId="25" borderId="23" xfId="0" applyNumberFormat="1" applyFont="1" applyFill="1" applyBorder="1" applyAlignment="1" applyProtection="1">
      <alignment horizontal="center" vertical="center"/>
      <protection locked="0"/>
    </xf>
    <xf numFmtId="0" fontId="32" fillId="25" borderId="25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18" xfId="0" applyFont="1" applyFill="1" applyBorder="1" applyAlignment="1">
      <alignment horizontal="left"/>
    </xf>
    <xf numFmtId="14" fontId="29" fillId="0" borderId="18" xfId="0" applyNumberFormat="1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2" fontId="29" fillId="25" borderId="23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/>
    </xf>
    <xf numFmtId="190" fontId="46" fillId="0" borderId="18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/>
    </xf>
    <xf numFmtId="2" fontId="29" fillId="25" borderId="16" xfId="0" applyNumberFormat="1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29" fillId="26" borderId="15" xfId="0" applyFont="1" applyFill="1" applyBorder="1" applyAlignment="1">
      <alignment horizontal="right" vertical="center"/>
    </xf>
    <xf numFmtId="0" fontId="29" fillId="26" borderId="15" xfId="0" applyFont="1" applyFill="1" applyBorder="1" applyAlignment="1">
      <alignment horizontal="right" vertical="center" wrapText="1"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0" borderId="2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84" fontId="40" fillId="25" borderId="19" xfId="55" applyNumberFormat="1" applyFont="1" applyFill="1" applyBorder="1" applyAlignment="1">
      <alignment horizontal="center" vertical="center"/>
      <protection/>
    </xf>
    <xf numFmtId="1" fontId="37" fillId="25" borderId="15" xfId="55" applyNumberFormat="1" applyFont="1" applyFill="1" applyBorder="1" applyAlignment="1">
      <alignment horizontal="center" vertical="center" shrinkToFit="1"/>
      <protection/>
    </xf>
    <xf numFmtId="0" fontId="28" fillId="27" borderId="15" xfId="0" applyFont="1" applyFill="1" applyBorder="1" applyAlignment="1">
      <alignment horizontal="left"/>
    </xf>
    <xf numFmtId="14" fontId="29" fillId="27" borderId="15" xfId="0" applyNumberFormat="1" applyFont="1" applyFill="1" applyBorder="1" applyAlignment="1">
      <alignment horizontal="center"/>
    </xf>
    <xf numFmtId="0" fontId="29" fillId="27" borderId="15" xfId="0" applyFont="1" applyFill="1" applyBorder="1" applyAlignment="1">
      <alignment horizontal="center"/>
    </xf>
    <xf numFmtId="2" fontId="29" fillId="27" borderId="16" xfId="0" applyNumberFormat="1" applyFont="1" applyFill="1" applyBorder="1" applyAlignment="1">
      <alignment horizontal="center"/>
    </xf>
    <xf numFmtId="1" fontId="32" fillId="27" borderId="18" xfId="0" applyNumberFormat="1" applyFont="1" applyFill="1" applyBorder="1" applyAlignment="1" applyProtection="1">
      <alignment horizontal="center" vertical="center"/>
      <protection locked="0"/>
    </xf>
    <xf numFmtId="195" fontId="36" fillId="27" borderId="27" xfId="55" applyNumberFormat="1" applyFont="1" applyFill="1" applyBorder="1" applyAlignment="1">
      <alignment horizontal="center" vertical="center"/>
      <protection/>
    </xf>
    <xf numFmtId="1" fontId="32" fillId="27" borderId="14" xfId="0" applyNumberFormat="1" applyFont="1" applyFill="1" applyBorder="1" applyAlignment="1" applyProtection="1">
      <alignment horizontal="center" vertical="center"/>
      <protection locked="0"/>
    </xf>
    <xf numFmtId="1" fontId="32" fillId="27" borderId="15" xfId="0" applyNumberFormat="1" applyFont="1" applyFill="1" applyBorder="1" applyAlignment="1" applyProtection="1">
      <alignment horizontal="center" vertical="center"/>
      <protection locked="0"/>
    </xf>
    <xf numFmtId="195" fontId="38" fillId="27" borderId="27" xfId="55" applyNumberFormat="1" applyFont="1" applyFill="1" applyBorder="1" applyAlignment="1">
      <alignment horizontal="center" vertical="center"/>
      <protection/>
    </xf>
    <xf numFmtId="195" fontId="39" fillId="27" borderId="28" xfId="55" applyNumberFormat="1" applyFont="1" applyFill="1" applyBorder="1" applyAlignment="1">
      <alignment horizontal="center" vertical="center"/>
      <protection/>
    </xf>
    <xf numFmtId="1" fontId="37" fillId="27" borderId="15" xfId="55" applyNumberFormat="1" applyFont="1" applyFill="1" applyBorder="1" applyAlignment="1">
      <alignment horizontal="center" vertical="center"/>
      <protection/>
    </xf>
    <xf numFmtId="184" fontId="40" fillId="27" borderId="19" xfId="55" applyNumberFormat="1" applyFont="1" applyFill="1" applyBorder="1" applyAlignment="1">
      <alignment horizontal="center" vertical="center"/>
      <protection/>
    </xf>
    <xf numFmtId="0" fontId="28" fillId="27" borderId="15" xfId="0" applyFont="1" applyFill="1" applyBorder="1" applyAlignment="1">
      <alignment/>
    </xf>
    <xf numFmtId="0" fontId="28" fillId="28" borderId="15" xfId="0" applyFont="1" applyFill="1" applyBorder="1" applyAlignment="1">
      <alignment horizontal="left"/>
    </xf>
    <xf numFmtId="14" fontId="29" fillId="28" borderId="15" xfId="0" applyNumberFormat="1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2" fontId="29" fillId="28" borderId="16" xfId="0" applyNumberFormat="1" applyFont="1" applyFill="1" applyBorder="1" applyAlignment="1">
      <alignment horizontal="center"/>
    </xf>
    <xf numFmtId="1" fontId="32" fillId="28" borderId="20" xfId="0" applyNumberFormat="1" applyFont="1" applyFill="1" applyBorder="1" applyAlignment="1" applyProtection="1">
      <alignment horizontal="center" vertical="center"/>
      <protection locked="0"/>
    </xf>
    <xf numFmtId="1" fontId="32" fillId="28" borderId="18" xfId="0" applyNumberFormat="1" applyFont="1" applyFill="1" applyBorder="1" applyAlignment="1" applyProtection="1">
      <alignment horizontal="center" vertical="center"/>
      <protection locked="0"/>
    </xf>
    <xf numFmtId="195" fontId="36" fillId="28" borderId="27" xfId="55" applyNumberFormat="1" applyFont="1" applyFill="1" applyBorder="1" applyAlignment="1">
      <alignment horizontal="center" vertical="center"/>
      <protection/>
    </xf>
    <xf numFmtId="1" fontId="32" fillId="28" borderId="14" xfId="0" applyNumberFormat="1" applyFont="1" applyFill="1" applyBorder="1" applyAlignment="1" applyProtection="1">
      <alignment horizontal="center" vertical="center"/>
      <protection locked="0"/>
    </xf>
    <xf numFmtId="1" fontId="32" fillId="28" borderId="15" xfId="0" applyNumberFormat="1" applyFont="1" applyFill="1" applyBorder="1" applyAlignment="1" applyProtection="1">
      <alignment horizontal="center" vertical="center"/>
      <protection locked="0"/>
    </xf>
    <xf numFmtId="195" fontId="38" fillId="28" borderId="27" xfId="55" applyNumberFormat="1" applyFont="1" applyFill="1" applyBorder="1" applyAlignment="1">
      <alignment horizontal="center" vertical="center"/>
      <protection/>
    </xf>
    <xf numFmtId="195" fontId="39" fillId="28" borderId="28" xfId="55" applyNumberFormat="1" applyFont="1" applyFill="1" applyBorder="1" applyAlignment="1">
      <alignment horizontal="center" vertical="center"/>
      <protection/>
    </xf>
    <xf numFmtId="1" fontId="37" fillId="28" borderId="15" xfId="55" applyNumberFormat="1" applyFont="1" applyFill="1" applyBorder="1" applyAlignment="1">
      <alignment horizontal="center" vertical="center"/>
      <protection/>
    </xf>
    <xf numFmtId="184" fontId="40" fillId="28" borderId="19" xfId="55" applyNumberFormat="1" applyFont="1" applyFill="1" applyBorder="1" applyAlignment="1">
      <alignment horizontal="center" vertical="center"/>
      <protection/>
    </xf>
    <xf numFmtId="0" fontId="28" fillId="28" borderId="15" xfId="0" applyFont="1" applyFill="1" applyBorder="1" applyAlignment="1">
      <alignment/>
    </xf>
    <xf numFmtId="0" fontId="28" fillId="0" borderId="15" xfId="48" applyFont="1" applyFill="1" applyBorder="1" applyAlignment="1" applyProtection="1">
      <alignment horizontal="left" vertical="center"/>
      <protection locked="0"/>
    </xf>
    <xf numFmtId="191" fontId="29" fillId="0" borderId="15" xfId="48" applyNumberFormat="1" applyFont="1" applyFill="1" applyBorder="1" applyAlignment="1" applyProtection="1">
      <alignment horizontal="center" vertical="center"/>
      <protection locked="0"/>
    </xf>
    <xf numFmtId="2" fontId="29" fillId="0" borderId="23" xfId="48" applyNumberFormat="1" applyFont="1" applyFill="1" applyBorder="1" applyAlignment="1" applyProtection="1">
      <alignment horizontal="center" vertical="center"/>
      <protection locked="0"/>
    </xf>
    <xf numFmtId="1" fontId="32" fillId="25" borderId="14" xfId="48" applyNumberFormat="1" applyFont="1" applyFill="1" applyBorder="1" applyAlignment="1" applyProtection="1">
      <alignment horizontal="center" vertical="center"/>
      <protection locked="0"/>
    </xf>
    <xf numFmtId="1" fontId="32" fillId="25" borderId="15" xfId="48" applyNumberFormat="1" applyFont="1" applyFill="1" applyBorder="1" applyAlignment="1" applyProtection="1">
      <alignment horizontal="center" vertical="center"/>
      <protection locked="0"/>
    </xf>
    <xf numFmtId="0" fontId="28" fillId="25" borderId="15" xfId="48" applyFont="1" applyFill="1" applyBorder="1">
      <alignment/>
      <protection/>
    </xf>
    <xf numFmtId="2" fontId="29" fillId="25" borderId="23" xfId="48" applyNumberFormat="1" applyFont="1" applyFill="1" applyBorder="1" applyAlignment="1">
      <alignment horizontal="center"/>
      <protection/>
    </xf>
    <xf numFmtId="0" fontId="28" fillId="0" borderId="15" xfId="48" applyFont="1" applyBorder="1" applyAlignment="1">
      <alignment horizontal="left"/>
      <protection/>
    </xf>
    <xf numFmtId="0" fontId="28" fillId="25" borderId="18" xfId="48" applyFont="1" applyFill="1" applyBorder="1" applyAlignment="1">
      <alignment horizontal="left"/>
      <protection/>
    </xf>
    <xf numFmtId="14" fontId="29" fillId="25" borderId="18" xfId="48" applyNumberFormat="1" applyFont="1" applyFill="1" applyBorder="1" applyAlignment="1">
      <alignment horizontal="center"/>
      <protection/>
    </xf>
    <xf numFmtId="0" fontId="29" fillId="25" borderId="18" xfId="48" applyFont="1" applyFill="1" applyBorder="1" applyAlignment="1">
      <alignment horizontal="center"/>
      <protection/>
    </xf>
    <xf numFmtId="2" fontId="29" fillId="25" borderId="22" xfId="48" applyNumberFormat="1" applyFont="1" applyFill="1" applyBorder="1" applyAlignment="1">
      <alignment horizontal="center"/>
      <protection/>
    </xf>
    <xf numFmtId="0" fontId="28" fillId="25" borderId="15" xfId="48" applyFont="1" applyFill="1" applyBorder="1" applyAlignment="1">
      <alignment horizontal="left"/>
      <protection/>
    </xf>
    <xf numFmtId="14" fontId="29" fillId="25" borderId="15" xfId="48" applyNumberFormat="1" applyFont="1" applyFill="1" applyBorder="1" applyAlignment="1">
      <alignment horizontal="center"/>
      <protection/>
    </xf>
    <xf numFmtId="0" fontId="28" fillId="25" borderId="15" xfId="48" applyFont="1" applyFill="1" applyBorder="1" applyAlignment="1" applyProtection="1">
      <alignment horizontal="left" vertical="center"/>
      <protection locked="0"/>
    </xf>
    <xf numFmtId="191" fontId="29" fillId="25" borderId="15" xfId="48" applyNumberFormat="1" applyFont="1" applyFill="1" applyBorder="1" applyAlignment="1" applyProtection="1">
      <alignment horizontal="center" vertical="center"/>
      <protection locked="0"/>
    </xf>
    <xf numFmtId="2" fontId="29" fillId="25" borderId="23" xfId="48" applyNumberFormat="1" applyFont="1" applyFill="1" applyBorder="1" applyAlignment="1" applyProtection="1">
      <alignment horizontal="center" vertical="center"/>
      <protection locked="0"/>
    </xf>
    <xf numFmtId="0" fontId="28" fillId="0" borderId="18" xfId="48" applyFont="1" applyFill="1" applyBorder="1" applyAlignment="1" applyProtection="1">
      <alignment horizontal="left" vertical="center"/>
      <protection locked="0"/>
    </xf>
    <xf numFmtId="191" fontId="29" fillId="0" borderId="18" xfId="48" applyNumberFormat="1" applyFont="1" applyFill="1" applyBorder="1" applyAlignment="1" applyProtection="1">
      <alignment horizontal="center" vertical="center"/>
      <protection locked="0"/>
    </xf>
    <xf numFmtId="0" fontId="28" fillId="25" borderId="15" xfId="48" applyFont="1" applyFill="1" applyBorder="1" applyAlignment="1">
      <alignment shrinkToFit="1"/>
      <protection/>
    </xf>
    <xf numFmtId="0" fontId="29" fillId="25" borderId="15" xfId="48" applyFont="1" applyFill="1" applyBorder="1" applyAlignment="1">
      <alignment horizontal="center"/>
      <protection/>
    </xf>
    <xf numFmtId="2" fontId="29" fillId="25" borderId="16" xfId="48" applyNumberFormat="1" applyFont="1" applyFill="1" applyBorder="1" applyAlignment="1">
      <alignment horizontal="center"/>
      <protection/>
    </xf>
    <xf numFmtId="0" fontId="29" fillId="0" borderId="15" xfId="48" applyFont="1" applyFill="1" applyBorder="1" applyAlignment="1" applyProtection="1">
      <alignment horizontal="center" vertical="center"/>
      <protection locked="0"/>
    </xf>
    <xf numFmtId="0" fontId="28" fillId="0" borderId="15" xfId="48" applyFont="1" applyFill="1" applyBorder="1" applyAlignment="1">
      <alignment horizontal="left"/>
      <protection/>
    </xf>
    <xf numFmtId="14" fontId="29" fillId="0" borderId="15" xfId="48" applyNumberFormat="1" applyFont="1" applyFill="1" applyBorder="1" applyAlignment="1">
      <alignment horizontal="center"/>
      <protection/>
    </xf>
    <xf numFmtId="0" fontId="29" fillId="0" borderId="15" xfId="48" applyFont="1" applyBorder="1" applyAlignment="1">
      <alignment horizontal="center"/>
      <protection/>
    </xf>
    <xf numFmtId="0" fontId="28" fillId="0" borderId="15" xfId="48" applyFont="1" applyBorder="1">
      <alignment/>
      <protection/>
    </xf>
    <xf numFmtId="14" fontId="29" fillId="0" borderId="15" xfId="48" applyNumberFormat="1" applyFont="1" applyFill="1" applyBorder="1" applyAlignment="1" applyProtection="1">
      <alignment horizontal="center" vertical="center"/>
      <protection locked="0"/>
    </xf>
    <xf numFmtId="0" fontId="47" fillId="0" borderId="15" xfId="48" applyFont="1" applyFill="1" applyBorder="1" applyAlignment="1">
      <alignment horizontal="left"/>
      <protection/>
    </xf>
    <xf numFmtId="190" fontId="46" fillId="0" borderId="15" xfId="48" applyNumberFormat="1" applyFont="1" applyFill="1" applyBorder="1" applyAlignment="1">
      <alignment horizontal="center" vertical="center"/>
      <protection/>
    </xf>
    <xf numFmtId="0" fontId="46" fillId="0" borderId="15" xfId="48" applyFont="1" applyFill="1" applyBorder="1" applyAlignment="1">
      <alignment horizontal="center"/>
      <protection/>
    </xf>
    <xf numFmtId="0" fontId="29" fillId="0" borderId="21" xfId="48" applyFont="1" applyFill="1" applyBorder="1" applyAlignment="1" applyProtection="1">
      <alignment horizontal="center" vertical="center"/>
      <protection locked="0"/>
    </xf>
    <xf numFmtId="2" fontId="29" fillId="0" borderId="22" xfId="48" applyNumberFormat="1" applyFont="1" applyFill="1" applyBorder="1" applyAlignment="1" applyProtection="1">
      <alignment horizontal="center" vertical="center"/>
      <protection locked="0"/>
    </xf>
    <xf numFmtId="0" fontId="29" fillId="0" borderId="18" xfId="48" applyFont="1" applyFill="1" applyBorder="1" applyAlignment="1" applyProtection="1">
      <alignment horizontal="center" vertical="center"/>
      <protection locked="0"/>
    </xf>
    <xf numFmtId="0" fontId="29" fillId="25" borderId="21" xfId="48" applyFont="1" applyFill="1" applyBorder="1" applyAlignment="1">
      <alignment horizontal="center"/>
      <protection/>
    </xf>
    <xf numFmtId="0" fontId="29" fillId="28" borderId="15" xfId="0" applyFont="1" applyFill="1" applyBorder="1" applyAlignment="1">
      <alignment horizontal="right" vertical="center" wrapText="1"/>
    </xf>
    <xf numFmtId="0" fontId="28" fillId="28" borderId="15" xfId="0" applyFont="1" applyFill="1" applyBorder="1" applyAlignment="1" applyProtection="1">
      <alignment horizontal="left" vertical="center"/>
      <protection locked="0"/>
    </xf>
    <xf numFmtId="0" fontId="29" fillId="28" borderId="15" xfId="0" applyFont="1" applyFill="1" applyBorder="1" applyAlignment="1" applyProtection="1">
      <alignment horizontal="center" vertical="center"/>
      <protection locked="0"/>
    </xf>
    <xf numFmtId="0" fontId="29" fillId="25" borderId="15" xfId="48" applyFont="1" applyFill="1" applyBorder="1">
      <alignment/>
      <protection/>
    </xf>
    <xf numFmtId="2" fontId="29" fillId="25" borderId="23" xfId="48" applyNumberFormat="1" applyFont="1" applyFill="1" applyBorder="1" applyAlignment="1">
      <alignment horizontal="center" vertical="center" wrapText="1"/>
      <protection/>
    </xf>
    <xf numFmtId="0" fontId="28" fillId="0" borderId="0" xfId="48" applyFont="1" applyFill="1" applyBorder="1" applyAlignment="1" applyProtection="1">
      <alignment horizontal="left" vertical="center"/>
      <protection locked="0"/>
    </xf>
    <xf numFmtId="0" fontId="29" fillId="25" borderId="21" xfId="48" applyFont="1" applyFill="1" applyBorder="1" applyAlignment="1" applyProtection="1">
      <alignment horizontal="center" vertical="center"/>
      <protection locked="0"/>
    </xf>
    <xf numFmtId="49" fontId="29" fillId="0" borderId="15" xfId="48" applyNumberFormat="1" applyFont="1" applyFill="1" applyBorder="1" applyAlignment="1" applyProtection="1">
      <alignment horizontal="center" vertical="center"/>
      <protection locked="0"/>
    </xf>
    <xf numFmtId="0" fontId="29" fillId="28" borderId="15" xfId="0" applyFont="1" applyFill="1" applyBorder="1" applyAlignment="1">
      <alignment horizontal="right" vertical="center"/>
    </xf>
    <xf numFmtId="190" fontId="29" fillId="25" borderId="15" xfId="48" applyNumberFormat="1" applyFont="1" applyFill="1" applyBorder="1" applyAlignment="1">
      <alignment horizontal="center" vertical="center"/>
      <protection/>
    </xf>
    <xf numFmtId="0" fontId="29" fillId="25" borderId="15" xfId="48" applyFont="1" applyFill="1" applyBorder="1" applyAlignment="1" applyProtection="1">
      <alignment horizontal="center" vertical="center"/>
      <protection locked="0"/>
    </xf>
    <xf numFmtId="2" fontId="29" fillId="25" borderId="16" xfId="48" applyNumberFormat="1" applyFont="1" applyFill="1" applyBorder="1" applyAlignment="1" applyProtection="1">
      <alignment horizontal="center" vertical="center"/>
      <protection locked="0"/>
    </xf>
    <xf numFmtId="0" fontId="29" fillId="27" borderId="15" xfId="0" applyFont="1" applyFill="1" applyBorder="1" applyAlignment="1">
      <alignment horizontal="right" vertical="center"/>
    </xf>
    <xf numFmtId="2" fontId="29" fillId="27" borderId="23" xfId="0" applyNumberFormat="1" applyFont="1" applyFill="1" applyBorder="1" applyAlignment="1">
      <alignment horizontal="center"/>
    </xf>
    <xf numFmtId="0" fontId="29" fillId="27" borderId="15" xfId="0" applyFont="1" applyFill="1" applyBorder="1" applyAlignment="1">
      <alignment horizontal="right" vertical="center" wrapText="1"/>
    </xf>
    <xf numFmtId="0" fontId="28" fillId="27" borderId="15" xfId="0" applyFont="1" applyFill="1" applyBorder="1" applyAlignment="1" applyProtection="1">
      <alignment horizontal="left" vertical="center"/>
      <protection locked="0"/>
    </xf>
    <xf numFmtId="14" fontId="29" fillId="27" borderId="15" xfId="0" applyNumberFormat="1" applyFont="1" applyFill="1" applyBorder="1" applyAlignment="1" applyProtection="1">
      <alignment horizontal="center" vertical="center"/>
      <protection locked="0"/>
    </xf>
    <xf numFmtId="0" fontId="29" fillId="27" borderId="21" xfId="0" applyFont="1" applyFill="1" applyBorder="1" applyAlignment="1" applyProtection="1">
      <alignment horizontal="center" vertical="center"/>
      <protection locked="0"/>
    </xf>
    <xf numFmtId="1" fontId="32" fillId="27" borderId="26" xfId="0" applyNumberFormat="1" applyFont="1" applyFill="1" applyBorder="1" applyAlignment="1" applyProtection="1">
      <alignment horizontal="center" vertical="center"/>
      <protection locked="0"/>
    </xf>
    <xf numFmtId="191" fontId="29" fillId="27" borderId="15" xfId="0" applyNumberFormat="1" applyFont="1" applyFill="1" applyBorder="1" applyAlignment="1" applyProtection="1">
      <alignment horizontal="center" vertical="center"/>
      <protection locked="0"/>
    </xf>
    <xf numFmtId="1" fontId="32" fillId="27" borderId="17" xfId="0" applyNumberFormat="1" applyFont="1" applyFill="1" applyBorder="1" applyAlignment="1" applyProtection="1">
      <alignment horizontal="center" vertical="center"/>
      <protection locked="0"/>
    </xf>
    <xf numFmtId="0" fontId="28" fillId="27" borderId="15" xfId="48" applyFont="1" applyFill="1" applyBorder="1" applyAlignment="1">
      <alignment horizontal="left"/>
      <protection/>
    </xf>
    <xf numFmtId="191" fontId="29" fillId="27" borderId="15" xfId="48" applyNumberFormat="1" applyFont="1" applyFill="1" applyBorder="1" applyAlignment="1" applyProtection="1">
      <alignment horizontal="center" vertical="center"/>
      <protection locked="0"/>
    </xf>
    <xf numFmtId="1" fontId="32" fillId="27" borderId="15" xfId="48" applyNumberFormat="1" applyFont="1" applyFill="1" applyBorder="1" applyAlignment="1" applyProtection="1">
      <alignment horizontal="center" vertical="center"/>
      <protection locked="0"/>
    </xf>
    <xf numFmtId="1" fontId="32" fillId="27" borderId="14" xfId="48" applyNumberFormat="1" applyFont="1" applyFill="1" applyBorder="1" applyAlignment="1" applyProtection="1">
      <alignment horizontal="center" vertical="center"/>
      <protection locked="0"/>
    </xf>
    <xf numFmtId="0" fontId="29" fillId="27" borderId="15" xfId="48" applyFont="1" applyFill="1" applyBorder="1" applyAlignment="1">
      <alignment horizontal="right" vertical="center" wrapText="1"/>
      <protection/>
    </xf>
    <xf numFmtId="0" fontId="29" fillId="27" borderId="15" xfId="0" applyFont="1" applyFill="1" applyBorder="1" applyAlignment="1" applyProtection="1">
      <alignment horizontal="center" vertical="center"/>
      <protection locked="0"/>
    </xf>
    <xf numFmtId="2" fontId="29" fillId="27" borderId="16" xfId="0" applyNumberFormat="1" applyFont="1" applyFill="1" applyBorder="1" applyAlignment="1" applyProtection="1">
      <alignment horizontal="center" vertical="center"/>
      <protection locked="0"/>
    </xf>
    <xf numFmtId="0" fontId="28" fillId="27" borderId="15" xfId="48" applyFont="1" applyFill="1" applyBorder="1" applyAlignment="1" applyProtection="1">
      <alignment horizontal="left" vertical="center"/>
      <protection locked="0"/>
    </xf>
    <xf numFmtId="2" fontId="29" fillId="27" borderId="23" xfId="48" applyNumberFormat="1" applyFont="1" applyFill="1" applyBorder="1" applyAlignment="1" applyProtection="1">
      <alignment horizontal="center" vertical="center"/>
      <protection locked="0"/>
    </xf>
    <xf numFmtId="1" fontId="32" fillId="27" borderId="25" xfId="48" applyNumberFormat="1" applyFont="1" applyFill="1" applyBorder="1" applyAlignment="1" applyProtection="1">
      <alignment horizontal="center" vertical="center"/>
      <protection locked="0"/>
    </xf>
    <xf numFmtId="1" fontId="32" fillId="27" borderId="18" xfId="48" applyNumberFormat="1" applyFont="1" applyFill="1" applyBorder="1" applyAlignment="1" applyProtection="1">
      <alignment horizontal="center" vertical="center"/>
      <protection locked="0"/>
    </xf>
    <xf numFmtId="0" fontId="28" fillId="27" borderId="15" xfId="48" applyFont="1" applyFill="1" applyBorder="1">
      <alignment/>
      <protection/>
    </xf>
    <xf numFmtId="0" fontId="32" fillId="27" borderId="25" xfId="48" applyFont="1" applyFill="1" applyBorder="1" applyAlignment="1">
      <alignment horizontal="center"/>
      <protection/>
    </xf>
    <xf numFmtId="0" fontId="32" fillId="27" borderId="18" xfId="48" applyFont="1" applyFill="1" applyBorder="1" applyAlignment="1">
      <alignment horizontal="center"/>
      <protection/>
    </xf>
    <xf numFmtId="0" fontId="28" fillId="27" borderId="18" xfId="48" applyFont="1" applyFill="1" applyBorder="1" applyAlignment="1" applyProtection="1">
      <alignment horizontal="left" vertical="center"/>
      <protection locked="0"/>
    </xf>
    <xf numFmtId="191" fontId="29" fillId="27" borderId="18" xfId="48" applyNumberFormat="1" applyFont="1" applyFill="1" applyBorder="1" applyAlignment="1" applyProtection="1">
      <alignment horizontal="center" vertical="center"/>
      <protection locked="0"/>
    </xf>
    <xf numFmtId="2" fontId="29" fillId="27" borderId="22" xfId="48" applyNumberFormat="1" applyFont="1" applyFill="1" applyBorder="1" applyAlignment="1">
      <alignment horizontal="center"/>
      <protection/>
    </xf>
    <xf numFmtId="1" fontId="32" fillId="27" borderId="20" xfId="48" applyNumberFormat="1" applyFont="1" applyFill="1" applyBorder="1" applyAlignment="1" applyProtection="1">
      <alignment horizontal="center" vertical="center"/>
      <protection locked="0"/>
    </xf>
    <xf numFmtId="0" fontId="28" fillId="27" borderId="15" xfId="48" applyFont="1" applyFill="1" applyBorder="1" applyAlignment="1">
      <alignment shrinkToFit="1"/>
      <protection/>
    </xf>
    <xf numFmtId="2" fontId="29" fillId="27" borderId="23" xfId="0" applyNumberFormat="1" applyFont="1" applyFill="1" applyBorder="1" applyAlignment="1" applyProtection="1">
      <alignment horizontal="center" vertical="center"/>
      <protection locked="0"/>
    </xf>
    <xf numFmtId="1" fontId="32" fillId="27" borderId="25" xfId="0" applyNumberFormat="1" applyFont="1" applyFill="1" applyBorder="1" applyAlignment="1" applyProtection="1">
      <alignment horizontal="center" vertical="center"/>
      <protection locked="0"/>
    </xf>
    <xf numFmtId="195" fontId="36" fillId="29" borderId="27" xfId="55" applyNumberFormat="1" applyFont="1" applyFill="1" applyBorder="1" applyAlignment="1">
      <alignment horizontal="center" vertical="center"/>
      <protection/>
    </xf>
    <xf numFmtId="195" fontId="38" fillId="29" borderId="27" xfId="55" applyNumberFormat="1" applyFont="1" applyFill="1" applyBorder="1" applyAlignment="1">
      <alignment horizontal="center" vertical="center"/>
      <protection/>
    </xf>
    <xf numFmtId="195" fontId="39" fillId="29" borderId="28" xfId="55" applyNumberFormat="1" applyFont="1" applyFill="1" applyBorder="1" applyAlignment="1">
      <alignment horizontal="center" vertical="center"/>
      <protection/>
    </xf>
    <xf numFmtId="2" fontId="29" fillId="28" borderId="23" xfId="0" applyNumberFormat="1" applyFont="1" applyFill="1" applyBorder="1" applyAlignment="1" applyProtection="1">
      <alignment horizontal="center" vertical="center"/>
      <protection locked="0"/>
    </xf>
    <xf numFmtId="191" fontId="29" fillId="28" borderId="15" xfId="0" applyNumberFormat="1" applyFont="1" applyFill="1" applyBorder="1" applyAlignment="1" applyProtection="1">
      <alignment horizontal="center" vertical="center"/>
      <protection locked="0"/>
    </xf>
    <xf numFmtId="2" fontId="29" fillId="28" borderId="16" xfId="0" applyNumberFormat="1" applyFont="1" applyFill="1" applyBorder="1" applyAlignment="1" applyProtection="1">
      <alignment horizontal="center" vertical="center"/>
      <protection locked="0"/>
    </xf>
    <xf numFmtId="1" fontId="32" fillId="28" borderId="17" xfId="0" applyNumberFormat="1" applyFont="1" applyFill="1" applyBorder="1" applyAlignment="1" applyProtection="1">
      <alignment horizontal="center" vertical="center"/>
      <protection locked="0"/>
    </xf>
    <xf numFmtId="49" fontId="46" fillId="0" borderId="15" xfId="0" applyNumberFormat="1" applyFont="1" applyFill="1" applyBorder="1" applyAlignment="1">
      <alignment horizontal="center" vertical="center"/>
    </xf>
    <xf numFmtId="0" fontId="29" fillId="30" borderId="15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29" fillId="31" borderId="15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2" fontId="29" fillId="0" borderId="29" xfId="48" applyNumberFormat="1" applyFont="1" applyFill="1" applyBorder="1" applyAlignment="1" applyProtection="1">
      <alignment horizontal="center" vertical="center"/>
      <protection locked="0"/>
    </xf>
    <xf numFmtId="1" fontId="32" fillId="0" borderId="25" xfId="0" applyNumberFormat="1" applyFont="1" applyFill="1" applyBorder="1" applyAlignment="1" applyProtection="1">
      <alignment horizontal="center" vertical="center"/>
      <protection locked="0"/>
    </xf>
    <xf numFmtId="1" fontId="32" fillId="25" borderId="30" xfId="0" applyNumberFormat="1" applyFont="1" applyFill="1" applyBorder="1" applyAlignment="1" applyProtection="1">
      <alignment horizontal="center" vertical="center"/>
      <protection locked="0"/>
    </xf>
    <xf numFmtId="1" fontId="32" fillId="0" borderId="30" xfId="0" applyNumberFormat="1" applyFont="1" applyFill="1" applyBorder="1" applyAlignment="1" applyProtection="1">
      <alignment horizontal="center" vertical="center"/>
      <protection locked="0"/>
    </xf>
    <xf numFmtId="2" fontId="29" fillId="25" borderId="29" xfId="48" applyNumberFormat="1" applyFont="1" applyFill="1" applyBorder="1" applyAlignment="1">
      <alignment horizontal="center"/>
      <protection/>
    </xf>
    <xf numFmtId="0" fontId="32" fillId="25" borderId="25" xfId="0" applyFont="1" applyFill="1" applyBorder="1" applyAlignment="1">
      <alignment horizontal="center" vertical="center"/>
    </xf>
    <xf numFmtId="0" fontId="0" fillId="0" borderId="0" xfId="48">
      <alignment/>
      <protection/>
    </xf>
    <xf numFmtId="0" fontId="0" fillId="0" borderId="0" xfId="48" applyAlignment="1">
      <alignment horizontal="center" vertical="center"/>
      <protection/>
    </xf>
    <xf numFmtId="0" fontId="41" fillId="0" borderId="0" xfId="48" applyFont="1" applyAlignment="1">
      <alignment horizontal="center" vertical="center"/>
      <protection/>
    </xf>
    <xf numFmtId="0" fontId="0" fillId="0" borderId="0" xfId="48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27" fillId="0" borderId="0" xfId="48" applyFont="1">
      <alignment/>
      <protection/>
    </xf>
    <xf numFmtId="0" fontId="42" fillId="0" borderId="15" xfId="48" applyFont="1" applyBorder="1" applyAlignment="1">
      <alignment horizontal="center" vertical="center"/>
      <protection/>
    </xf>
    <xf numFmtId="0" fontId="42" fillId="0" borderId="15" xfId="48" applyFont="1" applyBorder="1">
      <alignment/>
      <protection/>
    </xf>
    <xf numFmtId="1" fontId="42" fillId="0" borderId="15" xfId="48" applyNumberFormat="1" applyFont="1" applyBorder="1">
      <alignment/>
      <protection/>
    </xf>
    <xf numFmtId="1" fontId="42" fillId="0" borderId="15" xfId="48" applyNumberFormat="1" applyFont="1" applyBorder="1" applyAlignment="1">
      <alignment horizontal="left" vertical="center"/>
      <protection/>
    </xf>
    <xf numFmtId="49" fontId="42" fillId="0" borderId="15" xfId="48" applyNumberFormat="1" applyFont="1" applyBorder="1" applyAlignment="1">
      <alignment horizontal="center" vertical="center"/>
      <protection/>
    </xf>
    <xf numFmtId="0" fontId="27" fillId="0" borderId="3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4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1" fillId="0" borderId="0" xfId="48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planatory Text" xfId="40"/>
    <cellStyle name="Geras" xfId="41"/>
    <cellStyle name="Good" xfId="42"/>
    <cellStyle name="Heading 1" xfId="43"/>
    <cellStyle name="Heading 2" xfId="44"/>
    <cellStyle name="Heading 3" xfId="45"/>
    <cellStyle name="Heading 4" xfId="46"/>
    <cellStyle name="Hyperlink" xfId="47"/>
    <cellStyle name="Įprastas 2" xfId="48"/>
    <cellStyle name="Įspėjimo tekstas" xfId="49"/>
    <cellStyle name="Išvestis" xfId="50"/>
    <cellStyle name="Įvestis" xfId="51"/>
    <cellStyle name="Comma" xfId="52"/>
    <cellStyle name="Comma [0]" xfId="53"/>
    <cellStyle name="Neutralus" xfId="54"/>
    <cellStyle name="normálne_liga2001" xfId="55"/>
    <cellStyle name="Output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Title" xfId="70"/>
    <cellStyle name="Total" xfId="71"/>
    <cellStyle name="Currency" xfId="72"/>
    <cellStyle name="Currency [0]" xfId="73"/>
    <cellStyle name="Warning Text" xfId="74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2">
    <tabColor rgb="FFFF0000"/>
    <pageSetUpPr fitToPage="1"/>
  </sheetPr>
  <dimension ref="A1:R34"/>
  <sheetViews>
    <sheetView zoomScalePageLayoutView="0" workbookViewId="0" topLeftCell="A1">
      <selection activeCell="P5" sqref="P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19</v>
      </c>
      <c r="K5" s="264"/>
      <c r="L5" s="264"/>
      <c r="M5" s="10"/>
      <c r="N5" s="10"/>
      <c r="O5" s="10"/>
      <c r="P5" s="11"/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86">
        <v>1</v>
      </c>
      <c r="B9" s="32"/>
      <c r="C9" s="36"/>
      <c r="D9" s="48"/>
      <c r="E9" s="70"/>
      <c r="F9" s="81"/>
      <c r="G9" s="61"/>
      <c r="H9" s="61"/>
      <c r="I9" s="88">
        <f>MAX(F9:H9)</f>
        <v>0</v>
      </c>
      <c r="J9" s="23"/>
      <c r="K9" s="20"/>
      <c r="L9" s="20"/>
      <c r="M9" s="89">
        <f>MAX(J9:L9)</f>
        <v>0</v>
      </c>
      <c r="N9" s="90">
        <f>SUM(I9,M9)</f>
        <v>0</v>
      </c>
      <c r="O9" s="79"/>
      <c r="P9" s="38">
        <f>IF(ISERROR(N9*10^(0.783497476*(LOG10(E9/153.655))^2)),"",N9*10^(0.783497476*(LOG10(E9/153.655))^2))</f>
      </c>
      <c r="Q9" s="59"/>
      <c r="R9"/>
    </row>
    <row r="10" spans="1:18" ht="15" customHeight="1">
      <c r="A10" s="86">
        <v>2</v>
      </c>
      <c r="B10" s="32"/>
      <c r="C10" s="36"/>
      <c r="D10" s="48"/>
      <c r="E10" s="69"/>
      <c r="F10" s="82"/>
      <c r="G10" s="61"/>
      <c r="H10" s="61"/>
      <c r="I10" s="88">
        <f aca="true" t="shared" si="0" ref="I10:I34">MAX(F10:H10)</f>
        <v>0</v>
      </c>
      <c r="J10" s="23"/>
      <c r="K10" s="20"/>
      <c r="L10" s="20"/>
      <c r="M10" s="89">
        <f aca="true" t="shared" si="1" ref="M10:M34">MAX(J10:L10)</f>
        <v>0</v>
      </c>
      <c r="N10" s="90">
        <f aca="true" t="shared" si="2" ref="N10:N34">SUM(I10,M10)</f>
        <v>0</v>
      </c>
      <c r="O10" s="79"/>
      <c r="P10" s="38">
        <f aca="true" t="shared" si="3" ref="P10:P34">IF(ISERROR(N10*10^(0.783497476*(LOG10(E10/153.655))^2)),"",N10*10^(0.783497476*(LOG10(E10/153.655))^2))</f>
      </c>
      <c r="Q10" s="63"/>
      <c r="R10"/>
    </row>
    <row r="11" spans="1:18" ht="15" customHeight="1">
      <c r="A11" s="87">
        <v>3</v>
      </c>
      <c r="B11" s="27"/>
      <c r="C11" s="26"/>
      <c r="D11" s="50"/>
      <c r="E11" s="70"/>
      <c r="F11" s="23"/>
      <c r="G11" s="20"/>
      <c r="H11" s="20"/>
      <c r="I11" s="88">
        <f t="shared" si="0"/>
        <v>0</v>
      </c>
      <c r="J11" s="23"/>
      <c r="K11" s="20"/>
      <c r="L11" s="20"/>
      <c r="M11" s="89">
        <f t="shared" si="1"/>
        <v>0</v>
      </c>
      <c r="N11" s="90">
        <f t="shared" si="2"/>
        <v>0</v>
      </c>
      <c r="O11" s="79"/>
      <c r="P11" s="38">
        <f t="shared" si="3"/>
      </c>
      <c r="Q11" s="63"/>
      <c r="R11"/>
    </row>
    <row r="12" spans="1:18" ht="15" customHeight="1">
      <c r="A12" s="86">
        <v>4</v>
      </c>
      <c r="B12" s="32"/>
      <c r="C12" s="36"/>
      <c r="D12" s="48"/>
      <c r="E12" s="69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49"/>
      <c r="R12"/>
    </row>
    <row r="13" spans="1:17" ht="15" customHeight="1">
      <c r="A13" s="86">
        <v>5</v>
      </c>
      <c r="B13" s="27"/>
      <c r="C13" s="21"/>
      <c r="D13" s="60"/>
      <c r="E13" s="70"/>
      <c r="F13" s="84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27"/>
    </row>
    <row r="14" spans="1:17" ht="15" customHeight="1">
      <c r="A14" s="87">
        <v>6</v>
      </c>
      <c r="B14" s="19"/>
      <c r="C14" s="17"/>
      <c r="D14" s="18"/>
      <c r="E14" s="73"/>
      <c r="F14" s="62"/>
      <c r="G14" s="61"/>
      <c r="H14" s="61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>
      <c r="A15" s="86">
        <v>7</v>
      </c>
      <c r="B15" s="32"/>
      <c r="C15" s="45"/>
      <c r="D15" s="48"/>
      <c r="E15" s="73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>
      <c r="A16" s="86">
        <v>8</v>
      </c>
      <c r="B16" s="32"/>
      <c r="C16" s="36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33"/>
    </row>
    <row r="17" spans="1:17" ht="15" customHeight="1">
      <c r="A17" s="86">
        <v>9</v>
      </c>
      <c r="B17" s="35"/>
      <c r="C17" s="46"/>
      <c r="D17" s="80"/>
      <c r="E17" s="73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>
      <c r="A18" s="56">
        <v>10</v>
      </c>
      <c r="B18" s="29"/>
      <c r="C18" s="28"/>
      <c r="D18" s="31"/>
      <c r="E18" s="67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>
      <c r="A19" s="71">
        <v>11</v>
      </c>
      <c r="B19" s="52"/>
      <c r="C19" s="53"/>
      <c r="D19" s="65"/>
      <c r="E19" s="72"/>
      <c r="F19" s="68"/>
      <c r="G19" s="39"/>
      <c r="H19" s="39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27"/>
    </row>
    <row r="20" spans="1:17" ht="15" customHeight="1">
      <c r="A20" s="86">
        <v>12</v>
      </c>
      <c r="B20" s="27"/>
      <c r="C20" s="26"/>
      <c r="D20" s="50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>
      <c r="A21" s="86">
        <v>13</v>
      </c>
      <c r="B21" s="32"/>
      <c r="C21" s="36"/>
      <c r="D21" s="48"/>
      <c r="E21" s="66"/>
      <c r="F21" s="43"/>
      <c r="G21" s="42"/>
      <c r="H21" s="42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7" ht="15" customHeight="1">
      <c r="A22" s="56">
        <v>14</v>
      </c>
      <c r="B22" s="30"/>
      <c r="C22" s="53"/>
      <c r="D22" s="51"/>
      <c r="E22" s="74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27"/>
    </row>
    <row r="23" spans="1:17" ht="15" customHeight="1">
      <c r="A23" s="71">
        <v>15</v>
      </c>
      <c r="B23" s="29"/>
      <c r="C23" s="28"/>
      <c r="D23" s="3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>
      <c r="A24" s="86">
        <v>16</v>
      </c>
      <c r="B24" s="30"/>
      <c r="C24" s="55"/>
      <c r="D24" s="5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>
      <c r="A25" s="86">
        <v>17</v>
      </c>
      <c r="B25" s="29"/>
      <c r="C25" s="28"/>
      <c r="D25" s="31"/>
      <c r="E25" s="66"/>
      <c r="F25" s="40"/>
      <c r="G25" s="41"/>
      <c r="H25" s="4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49"/>
    </row>
    <row r="26" spans="1:18" ht="15" customHeight="1">
      <c r="A26" s="56">
        <v>18</v>
      </c>
      <c r="B26" s="27"/>
      <c r="C26" s="26"/>
      <c r="D26" s="50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>
      <c r="A27" s="71">
        <v>19</v>
      </c>
      <c r="B27" s="32"/>
      <c r="C27" s="36"/>
      <c r="D27" s="48"/>
      <c r="E27" s="66"/>
      <c r="F27" s="83"/>
      <c r="G27" s="57"/>
      <c r="H27" s="57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59"/>
      <c r="R28" s="75"/>
    </row>
    <row r="29" spans="1:17" ht="15" customHeight="1">
      <c r="A29" s="86">
        <v>21</v>
      </c>
      <c r="B29" s="25"/>
      <c r="C29" s="26"/>
      <c r="D29" s="58"/>
      <c r="E29" s="72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>
      <c r="A30" s="56">
        <v>22</v>
      </c>
      <c r="B30" s="32"/>
      <c r="C30" s="36"/>
      <c r="D30" s="48"/>
      <c r="E30" s="67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>
      <c r="A31" s="71">
        <v>23</v>
      </c>
      <c r="B31" s="32"/>
      <c r="C31" s="47"/>
      <c r="D31" s="48"/>
      <c r="E31" s="66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59"/>
    </row>
    <row r="32" spans="1:17" ht="15" customHeight="1">
      <c r="A32" s="86">
        <v>24</v>
      </c>
      <c r="B32" s="32"/>
      <c r="C32" s="26"/>
      <c r="D32" s="48"/>
      <c r="E32" s="66"/>
      <c r="F32" s="22"/>
      <c r="G32" s="24"/>
      <c r="H32" s="24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49"/>
    </row>
    <row r="33" spans="1:17" ht="15" customHeight="1">
      <c r="A33" s="86">
        <v>25</v>
      </c>
      <c r="B33" s="27"/>
      <c r="C33" s="26"/>
      <c r="D33" s="50"/>
      <c r="E33" s="73"/>
      <c r="F33" s="40"/>
      <c r="G33" s="41"/>
      <c r="H33" s="41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63"/>
    </row>
    <row r="34" spans="1:17" ht="15" customHeight="1">
      <c r="A34" s="56">
        <v>26</v>
      </c>
      <c r="B34" s="34"/>
      <c r="C34" s="37"/>
      <c r="D34" s="9"/>
      <c r="E34" s="85"/>
      <c r="F34" s="40"/>
      <c r="G34" s="41"/>
      <c r="H34" s="44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33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4 J9:L34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apas13">
    <tabColor rgb="FF00B0F0"/>
    <pageSetUpPr fitToPage="1"/>
  </sheetPr>
  <dimension ref="A1:R34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19</v>
      </c>
      <c r="K5" s="264"/>
      <c r="L5" s="264"/>
      <c r="M5" s="10"/>
      <c r="N5" s="10"/>
      <c r="O5" s="10"/>
      <c r="P5" s="11"/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86">
        <v>1</v>
      </c>
      <c r="B9" s="32"/>
      <c r="C9" s="36"/>
      <c r="D9" s="48"/>
      <c r="E9" s="70"/>
      <c r="F9" s="81"/>
      <c r="G9" s="61"/>
      <c r="H9" s="61"/>
      <c r="I9" s="88">
        <f aca="true" t="shared" si="0" ref="I9:I34">MAX(F9:H9)</f>
        <v>0</v>
      </c>
      <c r="J9" s="23"/>
      <c r="K9" s="20"/>
      <c r="L9" s="20"/>
      <c r="M9" s="89">
        <f aca="true" t="shared" si="1" ref="M9:M34">MAX(J9:L9)</f>
        <v>0</v>
      </c>
      <c r="N9" s="90">
        <f aca="true" t="shared" si="2" ref="N9:N34">SUM(I9,M9)</f>
        <v>0</v>
      </c>
      <c r="O9" s="79"/>
      <c r="P9" s="38">
        <f>IF(ISERROR(N9*10^(0.75194503*(LOG10(E9/175.508))^2)),"",N9*10^(0.75194503*(LOG10(E9/175.508))^2))</f>
      </c>
      <c r="Q9" s="59"/>
      <c r="R9"/>
    </row>
    <row r="10" spans="1:18" ht="15" customHeight="1">
      <c r="A10" s="86">
        <v>2</v>
      </c>
      <c r="B10" s="32"/>
      <c r="C10" s="36"/>
      <c r="D10" s="48"/>
      <c r="E10" s="69"/>
      <c r="F10" s="82"/>
      <c r="G10" s="61"/>
      <c r="H10" s="61"/>
      <c r="I10" s="88">
        <f t="shared" si="0"/>
        <v>0</v>
      </c>
      <c r="J10" s="23"/>
      <c r="K10" s="20"/>
      <c r="L10" s="20"/>
      <c r="M10" s="89">
        <f t="shared" si="1"/>
        <v>0</v>
      </c>
      <c r="N10" s="90">
        <f t="shared" si="2"/>
        <v>0</v>
      </c>
      <c r="O10" s="79"/>
      <c r="P10" s="38">
        <f aca="true" t="shared" si="3" ref="P10:P34">IF(ISERROR(N10*10^(0.75194503*(LOG10(E10/175.508))^2)),"",N10*10^(0.75194503*(LOG10(E10/175.508))^2))</f>
      </c>
      <c r="Q10" s="63"/>
      <c r="R10"/>
    </row>
    <row r="11" spans="1:18" ht="15" customHeight="1">
      <c r="A11" s="87">
        <v>3</v>
      </c>
      <c r="B11" s="27"/>
      <c r="C11" s="26"/>
      <c r="D11" s="50"/>
      <c r="E11" s="70"/>
      <c r="F11" s="23"/>
      <c r="G11" s="20"/>
      <c r="H11" s="20"/>
      <c r="I11" s="88">
        <f t="shared" si="0"/>
        <v>0</v>
      </c>
      <c r="J11" s="23"/>
      <c r="K11" s="20"/>
      <c r="L11" s="20"/>
      <c r="M11" s="89">
        <f t="shared" si="1"/>
        <v>0</v>
      </c>
      <c r="N11" s="90">
        <f t="shared" si="2"/>
        <v>0</v>
      </c>
      <c r="O11" s="79"/>
      <c r="P11" s="38">
        <f t="shared" si="3"/>
      </c>
      <c r="Q11" s="63"/>
      <c r="R11"/>
    </row>
    <row r="12" spans="1:18" ht="15" customHeight="1">
      <c r="A12" s="86">
        <v>4</v>
      </c>
      <c r="B12" s="32"/>
      <c r="C12" s="36"/>
      <c r="D12" s="48"/>
      <c r="E12" s="69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49"/>
      <c r="R12"/>
    </row>
    <row r="13" spans="1:17" ht="15" customHeight="1">
      <c r="A13" s="86">
        <v>5</v>
      </c>
      <c r="B13" s="27"/>
      <c r="C13" s="21"/>
      <c r="D13" s="60"/>
      <c r="E13" s="70"/>
      <c r="F13" s="84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27"/>
    </row>
    <row r="14" spans="1:17" ht="15" customHeight="1">
      <c r="A14" s="87">
        <v>6</v>
      </c>
      <c r="B14" s="19"/>
      <c r="C14" s="17"/>
      <c r="D14" s="18"/>
      <c r="E14" s="73"/>
      <c r="F14" s="62"/>
      <c r="G14" s="61"/>
      <c r="H14" s="61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>
      <c r="A15" s="86">
        <v>7</v>
      </c>
      <c r="B15" s="32"/>
      <c r="C15" s="45"/>
      <c r="D15" s="48"/>
      <c r="E15" s="73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>
      <c r="A16" s="86">
        <v>8</v>
      </c>
      <c r="B16" s="32"/>
      <c r="C16" s="36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33"/>
    </row>
    <row r="17" spans="1:17" ht="15" customHeight="1">
      <c r="A17" s="86">
        <v>9</v>
      </c>
      <c r="B17" s="35"/>
      <c r="C17" s="46"/>
      <c r="D17" s="80"/>
      <c r="E17" s="73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>
      <c r="A18" s="56">
        <v>10</v>
      </c>
      <c r="B18" s="29"/>
      <c r="C18" s="28"/>
      <c r="D18" s="31"/>
      <c r="E18" s="67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>
      <c r="A19" s="71">
        <v>11</v>
      </c>
      <c r="B19" s="52"/>
      <c r="C19" s="53"/>
      <c r="D19" s="65"/>
      <c r="E19" s="72"/>
      <c r="F19" s="68"/>
      <c r="G19" s="39"/>
      <c r="H19" s="39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27"/>
    </row>
    <row r="20" spans="1:17" ht="15" customHeight="1">
      <c r="A20" s="86">
        <v>12</v>
      </c>
      <c r="B20" s="27"/>
      <c r="C20" s="26"/>
      <c r="D20" s="50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>
      <c r="A21" s="86">
        <v>13</v>
      </c>
      <c r="B21" s="32"/>
      <c r="C21" s="36"/>
      <c r="D21" s="48"/>
      <c r="E21" s="66"/>
      <c r="F21" s="43"/>
      <c r="G21" s="42"/>
      <c r="H21" s="42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7" ht="15" customHeight="1">
      <c r="A22" s="56">
        <v>14</v>
      </c>
      <c r="B22" s="30"/>
      <c r="C22" s="53"/>
      <c r="D22" s="51"/>
      <c r="E22" s="74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27"/>
    </row>
    <row r="23" spans="1:17" ht="15" customHeight="1">
      <c r="A23" s="71">
        <v>15</v>
      </c>
      <c r="B23" s="29"/>
      <c r="C23" s="28"/>
      <c r="D23" s="3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>
      <c r="A24" s="86">
        <v>16</v>
      </c>
      <c r="B24" s="30"/>
      <c r="C24" s="55"/>
      <c r="D24" s="5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>
      <c r="A25" s="86">
        <v>17</v>
      </c>
      <c r="B25" s="29"/>
      <c r="C25" s="28"/>
      <c r="D25" s="31"/>
      <c r="E25" s="66"/>
      <c r="F25" s="40"/>
      <c r="G25" s="41"/>
      <c r="H25" s="4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49"/>
    </row>
    <row r="26" spans="1:18" ht="15" customHeight="1">
      <c r="A26" s="56">
        <v>18</v>
      </c>
      <c r="B26" s="27"/>
      <c r="C26" s="26"/>
      <c r="D26" s="50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>
      <c r="A27" s="71">
        <v>19</v>
      </c>
      <c r="B27" s="32"/>
      <c r="C27" s="36"/>
      <c r="D27" s="48"/>
      <c r="E27" s="66"/>
      <c r="F27" s="83"/>
      <c r="G27" s="57"/>
      <c r="H27" s="57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59"/>
      <c r="R28" s="75"/>
    </row>
    <row r="29" spans="1:17" ht="15" customHeight="1">
      <c r="A29" s="86">
        <v>21</v>
      </c>
      <c r="B29" s="25"/>
      <c r="C29" s="26"/>
      <c r="D29" s="58"/>
      <c r="E29" s="72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>
      <c r="A30" s="56">
        <v>22</v>
      </c>
      <c r="B30" s="32"/>
      <c r="C30" s="36"/>
      <c r="D30" s="48"/>
      <c r="E30" s="67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>
      <c r="A31" s="71">
        <v>23</v>
      </c>
      <c r="B31" s="32"/>
      <c r="C31" s="47"/>
      <c r="D31" s="48"/>
      <c r="E31" s="66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59"/>
    </row>
    <row r="32" spans="1:17" ht="15" customHeight="1">
      <c r="A32" s="86">
        <v>24</v>
      </c>
      <c r="B32" s="32"/>
      <c r="C32" s="26"/>
      <c r="D32" s="48"/>
      <c r="E32" s="66"/>
      <c r="F32" s="22"/>
      <c r="G32" s="24"/>
      <c r="H32" s="24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49"/>
    </row>
    <row r="33" spans="1:17" ht="15" customHeight="1">
      <c r="A33" s="86">
        <v>25</v>
      </c>
      <c r="B33" s="27"/>
      <c r="C33" s="26"/>
      <c r="D33" s="50"/>
      <c r="E33" s="73"/>
      <c r="F33" s="40"/>
      <c r="G33" s="41"/>
      <c r="H33" s="41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63"/>
    </row>
    <row r="34" spans="1:17" ht="15" customHeight="1">
      <c r="A34" s="56">
        <v>26</v>
      </c>
      <c r="B34" s="34"/>
      <c r="C34" s="37"/>
      <c r="D34" s="9"/>
      <c r="E34" s="85"/>
      <c r="F34" s="40"/>
      <c r="G34" s="41"/>
      <c r="H34" s="44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33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4 J9:L34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F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8.00390625" style="240" customWidth="1"/>
    <col min="2" max="2" width="9.140625" style="240" customWidth="1"/>
    <col min="3" max="3" width="7.57421875" style="241" customWidth="1"/>
    <col min="4" max="4" width="19.140625" style="240" customWidth="1"/>
    <col min="5" max="5" width="11.00390625" style="240" customWidth="1"/>
    <col min="6" max="16384" width="9.140625" style="240" customWidth="1"/>
  </cols>
  <sheetData>
    <row r="1" spans="2:6" ht="24.75" customHeight="1">
      <c r="B1" s="278"/>
      <c r="C1" s="279"/>
      <c r="D1" s="279"/>
      <c r="E1" s="279"/>
      <c r="F1" s="279"/>
    </row>
    <row r="2" spans="2:6" ht="144.75" customHeight="1">
      <c r="B2" s="278" t="s">
        <v>490</v>
      </c>
      <c r="C2" s="279"/>
      <c r="D2" s="279"/>
      <c r="E2" s="279"/>
      <c r="F2" s="279"/>
    </row>
    <row r="3" spans="2:6" ht="26.25">
      <c r="B3" s="242"/>
      <c r="C3" s="243"/>
      <c r="D3" s="242" t="s">
        <v>478</v>
      </c>
      <c r="E3" s="243"/>
      <c r="F3" s="243"/>
    </row>
    <row r="4" spans="3:4" ht="12.75">
      <c r="C4" s="244"/>
      <c r="D4" s="245"/>
    </row>
    <row r="5" spans="3:5" ht="19.5">
      <c r="C5" s="246" t="s">
        <v>479</v>
      </c>
      <c r="D5" s="247" t="s">
        <v>480</v>
      </c>
      <c r="E5" s="248" t="s">
        <v>12</v>
      </c>
    </row>
    <row r="6" spans="3:5" ht="19.5">
      <c r="C6" s="246" t="s">
        <v>483</v>
      </c>
      <c r="D6" s="247" t="s">
        <v>428</v>
      </c>
      <c r="E6" s="249">
        <v>50</v>
      </c>
    </row>
    <row r="7" spans="3:5" ht="19.5">
      <c r="C7" s="246" t="s">
        <v>484</v>
      </c>
      <c r="D7" s="247" t="s">
        <v>422</v>
      </c>
      <c r="E7" s="249">
        <v>22</v>
      </c>
    </row>
    <row r="8" spans="3:5" ht="19.5">
      <c r="C8" s="246" t="s">
        <v>485</v>
      </c>
      <c r="D8" s="247" t="s">
        <v>429</v>
      </c>
      <c r="E8" s="249">
        <v>11</v>
      </c>
    </row>
    <row r="9" spans="3:5" ht="19.5">
      <c r="C9" s="246" t="s">
        <v>486</v>
      </c>
      <c r="D9" s="247" t="s">
        <v>426</v>
      </c>
      <c r="E9" s="249">
        <v>7</v>
      </c>
    </row>
    <row r="10" spans="3:5" ht="19.5">
      <c r="C10" s="246" t="s">
        <v>487</v>
      </c>
      <c r="D10" s="247" t="s">
        <v>98</v>
      </c>
      <c r="E10" s="249">
        <v>5</v>
      </c>
    </row>
    <row r="11" spans="3:5" ht="19.5">
      <c r="C11" s="250" t="s">
        <v>482</v>
      </c>
      <c r="D11" s="247" t="s">
        <v>18</v>
      </c>
      <c r="E11" s="249">
        <v>3</v>
      </c>
    </row>
    <row r="12" spans="3:5" ht="19.5">
      <c r="C12" s="250" t="s">
        <v>482</v>
      </c>
      <c r="D12" s="247" t="s">
        <v>437</v>
      </c>
      <c r="E12" s="249">
        <v>3</v>
      </c>
    </row>
    <row r="13" spans="3:5" ht="19.5">
      <c r="C13" s="246" t="s">
        <v>488</v>
      </c>
      <c r="D13" s="247" t="s">
        <v>431</v>
      </c>
      <c r="E13" s="249">
        <v>1</v>
      </c>
    </row>
    <row r="14" spans="3:5" ht="19.5">
      <c r="C14" s="246" t="s">
        <v>488</v>
      </c>
      <c r="D14" s="247" t="s">
        <v>419</v>
      </c>
      <c r="E14" s="249">
        <v>1</v>
      </c>
    </row>
    <row r="15" spans="3:5" ht="19.5" hidden="1">
      <c r="C15" s="246"/>
      <c r="D15" s="247"/>
      <c r="E15" s="249"/>
    </row>
    <row r="16" spans="3:5" ht="19.5" hidden="1">
      <c r="C16" s="246">
        <v>11</v>
      </c>
      <c r="D16" s="247"/>
      <c r="E16" s="249"/>
    </row>
    <row r="17" spans="3:5" ht="19.5" hidden="1">
      <c r="C17" s="246">
        <v>12</v>
      </c>
      <c r="D17" s="247"/>
      <c r="E17" s="249"/>
    </row>
    <row r="18" spans="3:5" ht="19.5" hidden="1">
      <c r="C18" s="246">
        <v>13</v>
      </c>
      <c r="D18" s="247"/>
      <c r="E18" s="249"/>
    </row>
    <row r="19" spans="3:5" ht="19.5" hidden="1">
      <c r="C19" s="246">
        <v>14</v>
      </c>
      <c r="D19" s="247"/>
      <c r="E19" s="249"/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apas14">
    <tabColor rgb="FF00B0F0"/>
    <pageSetUpPr fitToPage="1"/>
  </sheetPr>
  <dimension ref="A1:R40"/>
  <sheetViews>
    <sheetView zoomScalePageLayoutView="0" workbookViewId="0" topLeftCell="A1">
      <selection activeCell="R6" sqref="R6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20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144" t="s">
        <v>327</v>
      </c>
      <c r="C9" s="145" t="s">
        <v>328</v>
      </c>
      <c r="D9" s="166" t="s">
        <v>437</v>
      </c>
      <c r="E9" s="150">
        <v>44</v>
      </c>
      <c r="F9" s="23">
        <v>45</v>
      </c>
      <c r="G9" s="20">
        <v>48</v>
      </c>
      <c r="H9" s="20" t="s">
        <v>79</v>
      </c>
      <c r="I9" s="221">
        <f>MAX(F9:H9)</f>
        <v>48</v>
      </c>
      <c r="J9" s="147">
        <v>55</v>
      </c>
      <c r="K9" s="148">
        <v>58</v>
      </c>
      <c r="L9" s="148">
        <v>60</v>
      </c>
      <c r="M9" s="222">
        <f>MAX(J9:L9)</f>
        <v>60</v>
      </c>
      <c r="N9" s="223">
        <f>SUM(I9,M9)</f>
        <v>108</v>
      </c>
      <c r="O9" s="79">
        <v>8</v>
      </c>
      <c r="P9" s="38">
        <f aca="true" t="shared" si="0" ref="P9:P17">IF(ISERROR(N9*10^(0.75194503*(LOG10(E9/175.508))^2)),"",N9*10^(0.75194503*(LOG10(E9/175.508))^2))</f>
        <v>201.78379673875426</v>
      </c>
      <c r="Q9" s="149" t="s">
        <v>329</v>
      </c>
      <c r="R9"/>
    </row>
    <row r="10" spans="1:18" ht="15" customHeight="1">
      <c r="A10" s="56">
        <v>2</v>
      </c>
      <c r="B10" s="144" t="s">
        <v>400</v>
      </c>
      <c r="C10" s="145">
        <v>38410</v>
      </c>
      <c r="D10" s="166" t="s">
        <v>419</v>
      </c>
      <c r="E10" s="146">
        <v>41.3</v>
      </c>
      <c r="F10" s="23">
        <v>41</v>
      </c>
      <c r="G10" s="20">
        <v>43</v>
      </c>
      <c r="H10" s="20">
        <v>45</v>
      </c>
      <c r="I10" s="88">
        <f>MAX(F10:H10)</f>
        <v>45</v>
      </c>
      <c r="J10" s="23">
        <v>53</v>
      </c>
      <c r="K10" s="20">
        <v>56</v>
      </c>
      <c r="L10" s="20" t="s">
        <v>438</v>
      </c>
      <c r="M10" s="89">
        <f>MAX(J10:L10)</f>
        <v>56</v>
      </c>
      <c r="N10" s="90">
        <f>SUM(I10,M10)</f>
        <v>101</v>
      </c>
      <c r="O10" s="79">
        <v>7</v>
      </c>
      <c r="P10" s="38">
        <f t="shared" si="0"/>
        <v>200.08021607349463</v>
      </c>
      <c r="Q10" s="149" t="s">
        <v>202</v>
      </c>
      <c r="R10"/>
    </row>
    <row r="11" spans="1:18" ht="15" customHeight="1">
      <c r="A11" s="71">
        <v>3</v>
      </c>
      <c r="B11" s="156" t="s">
        <v>100</v>
      </c>
      <c r="C11" s="157" t="s">
        <v>101</v>
      </c>
      <c r="D11" s="164" t="s">
        <v>94</v>
      </c>
      <c r="E11" s="150">
        <v>44</v>
      </c>
      <c r="F11" s="23">
        <v>41</v>
      </c>
      <c r="G11" s="20">
        <v>43</v>
      </c>
      <c r="H11" s="20" t="s">
        <v>439</v>
      </c>
      <c r="I11" s="88">
        <f>MAX(F11:H11)</f>
        <v>43</v>
      </c>
      <c r="J11" s="23">
        <v>50</v>
      </c>
      <c r="K11" s="20" t="s">
        <v>281</v>
      </c>
      <c r="L11" s="20" t="s">
        <v>281</v>
      </c>
      <c r="M11" s="89">
        <f>MAX(J11:L11)</f>
        <v>50</v>
      </c>
      <c r="N11" s="90">
        <f>SUM(I11,M11)</f>
        <v>93</v>
      </c>
      <c r="O11" s="79">
        <v>6</v>
      </c>
      <c r="P11" s="38">
        <f t="shared" si="0"/>
        <v>173.75826941392728</v>
      </c>
      <c r="Q11" s="149" t="s">
        <v>105</v>
      </c>
      <c r="R11"/>
    </row>
    <row r="12" spans="1:18" ht="15" customHeight="1">
      <c r="A12" s="56">
        <v>4</v>
      </c>
      <c r="B12" s="167" t="s">
        <v>323</v>
      </c>
      <c r="C12" s="168" t="s">
        <v>324</v>
      </c>
      <c r="D12" s="169" t="s">
        <v>437</v>
      </c>
      <c r="E12" s="150">
        <v>42.6</v>
      </c>
      <c r="F12" s="23">
        <v>30</v>
      </c>
      <c r="G12" s="20">
        <v>35</v>
      </c>
      <c r="H12" s="20">
        <v>37</v>
      </c>
      <c r="I12" s="88">
        <f>MAX(F12:H12)</f>
        <v>37</v>
      </c>
      <c r="J12" s="23">
        <v>40</v>
      </c>
      <c r="K12" s="20">
        <v>45</v>
      </c>
      <c r="L12" s="20">
        <v>47</v>
      </c>
      <c r="M12" s="89">
        <f>MAX(J12:L12)</f>
        <v>47</v>
      </c>
      <c r="N12" s="90">
        <f>SUM(I12,M12)</f>
        <v>84</v>
      </c>
      <c r="O12" s="79">
        <v>5</v>
      </c>
      <c r="P12" s="38">
        <f t="shared" si="0"/>
        <v>161.65140587129483</v>
      </c>
      <c r="Q12" s="149" t="s">
        <v>326</v>
      </c>
      <c r="R12"/>
    </row>
    <row r="13" spans="1:17" ht="15" customHeight="1">
      <c r="A13" s="71">
        <v>5</v>
      </c>
      <c r="B13" s="144" t="s">
        <v>92</v>
      </c>
      <c r="C13" s="145" t="s">
        <v>93</v>
      </c>
      <c r="D13" s="166" t="s">
        <v>94</v>
      </c>
      <c r="E13" s="150">
        <v>41.2</v>
      </c>
      <c r="F13" s="23" t="s">
        <v>253</v>
      </c>
      <c r="G13" s="20" t="s">
        <v>253</v>
      </c>
      <c r="H13" s="20" t="s">
        <v>253</v>
      </c>
      <c r="I13" s="88" t="s">
        <v>163</v>
      </c>
      <c r="J13" s="147" t="s">
        <v>163</v>
      </c>
      <c r="K13" s="148" t="s">
        <v>163</v>
      </c>
      <c r="L13" s="148" t="s">
        <v>163</v>
      </c>
      <c r="M13" s="89" t="s">
        <v>163</v>
      </c>
      <c r="N13" s="90" t="s">
        <v>163</v>
      </c>
      <c r="O13" s="79">
        <v>4</v>
      </c>
      <c r="P13" s="38">
        <f t="shared" si="0"/>
      </c>
      <c r="Q13" s="163" t="s">
        <v>103</v>
      </c>
    </row>
    <row r="14" spans="1:17" ht="15" customHeight="1">
      <c r="A14" s="71">
        <v>6</v>
      </c>
      <c r="B14" s="27" t="s">
        <v>96</v>
      </c>
      <c r="C14" s="21" t="s">
        <v>97</v>
      </c>
      <c r="D14" s="50" t="s">
        <v>98</v>
      </c>
      <c r="E14" s="73">
        <v>44.1</v>
      </c>
      <c r="F14" s="54">
        <v>26</v>
      </c>
      <c r="G14" s="20">
        <v>28</v>
      </c>
      <c r="H14" s="20" t="s">
        <v>99</v>
      </c>
      <c r="I14" s="88">
        <f>MAX(F14:H14)</f>
        <v>28</v>
      </c>
      <c r="J14" s="23">
        <v>35</v>
      </c>
      <c r="K14" s="20">
        <v>40</v>
      </c>
      <c r="L14" s="20" t="s">
        <v>102</v>
      </c>
      <c r="M14" s="89">
        <f>MAX(J14:L14)</f>
        <v>40</v>
      </c>
      <c r="N14" s="90">
        <f>SUM(I14,M14)</f>
        <v>68</v>
      </c>
      <c r="O14" s="79">
        <v>3</v>
      </c>
      <c r="P14" s="38">
        <f>IF(ISERROR(N14*10^(0.75194503*(LOG10(E14/175.508))^2)),"",N14*10^(0.75194503*(LOG10(E14/175.508))^2))</f>
        <v>126.7889201280406</v>
      </c>
      <c r="Q14" s="27" t="s">
        <v>104</v>
      </c>
    </row>
    <row r="15" spans="1:17" ht="15" customHeight="1">
      <c r="A15" s="86">
        <v>7</v>
      </c>
      <c r="B15" s="32" t="s">
        <v>258</v>
      </c>
      <c r="C15" s="36" t="s">
        <v>259</v>
      </c>
      <c r="D15" s="48" t="s">
        <v>464</v>
      </c>
      <c r="E15" s="64">
        <v>35.1</v>
      </c>
      <c r="F15" s="54">
        <v>20</v>
      </c>
      <c r="G15" s="20">
        <v>24</v>
      </c>
      <c r="H15" s="20">
        <v>27</v>
      </c>
      <c r="I15" s="88">
        <f>MAX(F15:H15)</f>
        <v>27</v>
      </c>
      <c r="J15" s="23">
        <v>30</v>
      </c>
      <c r="K15" s="20">
        <v>34</v>
      </c>
      <c r="L15" s="20">
        <v>38</v>
      </c>
      <c r="M15" s="89">
        <f>MAX(J15:L15)</f>
        <v>38</v>
      </c>
      <c r="N15" s="90">
        <f>SUM(I15,M15)</f>
        <v>65</v>
      </c>
      <c r="O15" s="79">
        <v>2</v>
      </c>
      <c r="P15" s="38">
        <f t="shared" si="0"/>
        <v>151.4620144690628</v>
      </c>
      <c r="Q15" s="33" t="s">
        <v>262</v>
      </c>
    </row>
    <row r="16" spans="1:17" ht="15" customHeight="1">
      <c r="A16" s="86">
        <v>8</v>
      </c>
      <c r="B16" s="32" t="s">
        <v>255</v>
      </c>
      <c r="C16" s="45" t="s">
        <v>256</v>
      </c>
      <c r="D16" s="48" t="s">
        <v>431</v>
      </c>
      <c r="E16" s="67">
        <v>39.6</v>
      </c>
      <c r="F16" s="54">
        <v>22</v>
      </c>
      <c r="G16" s="20" t="s">
        <v>257</v>
      </c>
      <c r="H16" s="20">
        <v>26</v>
      </c>
      <c r="I16" s="88">
        <f>MAX(F16:H16)</f>
        <v>26</v>
      </c>
      <c r="J16" s="23">
        <v>30</v>
      </c>
      <c r="K16" s="20">
        <v>35</v>
      </c>
      <c r="L16" s="20">
        <v>37</v>
      </c>
      <c r="M16" s="89">
        <f>MAX(J16:L16)</f>
        <v>37</v>
      </c>
      <c r="N16" s="90">
        <f>SUM(I16,M16)</f>
        <v>63</v>
      </c>
      <c r="O16" s="79">
        <v>1</v>
      </c>
      <c r="P16" s="38">
        <f t="shared" si="0"/>
        <v>129.93438753349233</v>
      </c>
      <c r="Q16" s="63" t="s">
        <v>261</v>
      </c>
    </row>
    <row r="17" spans="1:17" ht="15" customHeight="1" hidden="1">
      <c r="A17" s="86">
        <v>9</v>
      </c>
      <c r="B17" s="29"/>
      <c r="C17" s="28"/>
      <c r="D17" s="31"/>
      <c r="E17" s="66"/>
      <c r="F17" s="62"/>
      <c r="G17" s="61"/>
      <c r="H17" s="61"/>
      <c r="I17" s="88">
        <f>MAX(F17:H17)</f>
        <v>0</v>
      </c>
      <c r="J17" s="23"/>
      <c r="K17" s="20"/>
      <c r="L17" s="20"/>
      <c r="M17" s="89">
        <f>MAX(J17:L17)</f>
        <v>0</v>
      </c>
      <c r="N17" s="90">
        <f>SUM(I17,M17)</f>
        <v>0</v>
      </c>
      <c r="O17" s="79"/>
      <c r="P17" s="38">
        <f t="shared" si="0"/>
      </c>
      <c r="Q17" s="63"/>
    </row>
    <row r="18" spans="1:17" ht="15" customHeight="1" hidden="1">
      <c r="A18" s="86">
        <v>10</v>
      </c>
      <c r="B18" s="27"/>
      <c r="C18" s="26"/>
      <c r="D18" s="50"/>
      <c r="E18" s="67"/>
      <c r="F18" s="62"/>
      <c r="G18" s="61"/>
      <c r="H18" s="61"/>
      <c r="I18" s="88">
        <f aca="true" t="shared" si="1" ref="I18:I32">MAX(F18:H18)</f>
        <v>0</v>
      </c>
      <c r="J18" s="23"/>
      <c r="K18" s="20"/>
      <c r="L18" s="20"/>
      <c r="M18" s="89">
        <f aca="true" t="shared" si="2" ref="M18:M32">MAX(J18:L18)</f>
        <v>0</v>
      </c>
      <c r="N18" s="90">
        <f aca="true" t="shared" si="3" ref="N18:N32">SUM(I18,M18)</f>
        <v>0</v>
      </c>
      <c r="O18" s="79"/>
      <c r="P18" s="38">
        <f aca="true" t="shared" si="4" ref="P18:P32">IF(ISERROR(N18*10^(0.75194503*(LOG10(E18/175.508))^2)),"",N18*10^(0.75194503*(LOG10(E18/175.508))^2))</f>
      </c>
      <c r="Q18" s="63"/>
    </row>
    <row r="19" spans="1:17" ht="15" customHeight="1" hidden="1">
      <c r="A19" s="86">
        <v>11</v>
      </c>
      <c r="B19" s="32"/>
      <c r="C19" s="36"/>
      <c r="D19" s="48"/>
      <c r="E19" s="66"/>
      <c r="F19" s="43"/>
      <c r="G19" s="42"/>
      <c r="H19" s="42"/>
      <c r="I19" s="88">
        <f t="shared" si="1"/>
        <v>0</v>
      </c>
      <c r="J19" s="23"/>
      <c r="K19" s="20"/>
      <c r="L19" s="20"/>
      <c r="M19" s="89">
        <f t="shared" si="2"/>
        <v>0</v>
      </c>
      <c r="N19" s="90">
        <f t="shared" si="3"/>
        <v>0</v>
      </c>
      <c r="O19" s="79"/>
      <c r="P19" s="38">
        <f t="shared" si="4"/>
      </c>
      <c r="Q19" s="49"/>
    </row>
    <row r="20" spans="1:17" ht="15" customHeight="1" hidden="1">
      <c r="A20" s="86">
        <v>12</v>
      </c>
      <c r="B20" s="30"/>
      <c r="C20" s="53"/>
      <c r="D20" s="51"/>
      <c r="E20" s="74"/>
      <c r="F20" s="62"/>
      <c r="G20" s="61"/>
      <c r="H20" s="61"/>
      <c r="I20" s="88">
        <f t="shared" si="1"/>
        <v>0</v>
      </c>
      <c r="J20" s="23"/>
      <c r="K20" s="20"/>
      <c r="L20" s="20"/>
      <c r="M20" s="89">
        <f t="shared" si="2"/>
        <v>0</v>
      </c>
      <c r="N20" s="90">
        <f t="shared" si="3"/>
        <v>0</v>
      </c>
      <c r="O20" s="79"/>
      <c r="P20" s="38">
        <f t="shared" si="4"/>
      </c>
      <c r="Q20" s="27"/>
    </row>
    <row r="21" spans="1:17" ht="15" customHeight="1" hidden="1">
      <c r="A21" s="86">
        <v>13</v>
      </c>
      <c r="B21" s="29"/>
      <c r="C21" s="28"/>
      <c r="D21" s="31"/>
      <c r="E21" s="67"/>
      <c r="F21" s="62"/>
      <c r="G21" s="61"/>
      <c r="H21" s="61"/>
      <c r="I21" s="88">
        <f t="shared" si="1"/>
        <v>0</v>
      </c>
      <c r="J21" s="23"/>
      <c r="K21" s="20"/>
      <c r="L21" s="20"/>
      <c r="M21" s="89">
        <f t="shared" si="2"/>
        <v>0</v>
      </c>
      <c r="N21" s="90">
        <f t="shared" si="3"/>
        <v>0</v>
      </c>
      <c r="O21" s="79"/>
      <c r="P21" s="38">
        <f t="shared" si="4"/>
      </c>
      <c r="Q21" s="63"/>
    </row>
    <row r="22" spans="1:17" ht="15" customHeight="1" hidden="1">
      <c r="A22" s="86">
        <v>14</v>
      </c>
      <c r="B22" s="30"/>
      <c r="C22" s="55"/>
      <c r="D22" s="51"/>
      <c r="E22" s="67"/>
      <c r="F22" s="62"/>
      <c r="G22" s="61"/>
      <c r="H22" s="61"/>
      <c r="I22" s="88">
        <f t="shared" si="1"/>
        <v>0</v>
      </c>
      <c r="J22" s="23"/>
      <c r="K22" s="20"/>
      <c r="L22" s="20"/>
      <c r="M22" s="89">
        <f t="shared" si="2"/>
        <v>0</v>
      </c>
      <c r="N22" s="90">
        <f t="shared" si="3"/>
        <v>0</v>
      </c>
      <c r="O22" s="79"/>
      <c r="P22" s="38">
        <f t="shared" si="4"/>
      </c>
      <c r="Q22" s="63"/>
    </row>
    <row r="23" spans="1:17" ht="15" customHeight="1" hidden="1">
      <c r="A23" s="86">
        <v>15</v>
      </c>
      <c r="B23" s="29"/>
      <c r="C23" s="28"/>
      <c r="D23" s="31"/>
      <c r="E23" s="66"/>
      <c r="F23" s="40"/>
      <c r="G23" s="41"/>
      <c r="H23" s="41"/>
      <c r="I23" s="88">
        <f t="shared" si="1"/>
        <v>0</v>
      </c>
      <c r="J23" s="23"/>
      <c r="K23" s="20"/>
      <c r="L23" s="20"/>
      <c r="M23" s="89">
        <f t="shared" si="2"/>
        <v>0</v>
      </c>
      <c r="N23" s="90">
        <f t="shared" si="3"/>
        <v>0</v>
      </c>
      <c r="O23" s="79"/>
      <c r="P23" s="38">
        <f t="shared" si="4"/>
      </c>
      <c r="Q23" s="49"/>
    </row>
    <row r="24" spans="1:18" ht="15" customHeight="1" hidden="1">
      <c r="A24" s="86">
        <v>16</v>
      </c>
      <c r="B24" s="27"/>
      <c r="C24" s="26"/>
      <c r="D24" s="50"/>
      <c r="E24" s="67"/>
      <c r="F24" s="54"/>
      <c r="G24" s="20"/>
      <c r="H24" s="20"/>
      <c r="I24" s="88">
        <f t="shared" si="1"/>
        <v>0</v>
      </c>
      <c r="J24" s="23"/>
      <c r="K24" s="20"/>
      <c r="L24" s="20"/>
      <c r="M24" s="89">
        <f t="shared" si="2"/>
        <v>0</v>
      </c>
      <c r="N24" s="90">
        <f t="shared" si="3"/>
        <v>0</v>
      </c>
      <c r="O24" s="79"/>
      <c r="P24" s="38">
        <f t="shared" si="4"/>
      </c>
      <c r="Q24" s="63"/>
      <c r="R24" s="75"/>
    </row>
    <row r="25" spans="1:18" ht="15" customHeight="1" hidden="1">
      <c r="A25" s="86">
        <v>17</v>
      </c>
      <c r="B25" s="32"/>
      <c r="C25" s="36"/>
      <c r="D25" s="48"/>
      <c r="E25" s="66"/>
      <c r="F25" s="83"/>
      <c r="G25" s="57"/>
      <c r="H25" s="57"/>
      <c r="I25" s="88">
        <f t="shared" si="1"/>
        <v>0</v>
      </c>
      <c r="J25" s="23"/>
      <c r="K25" s="20"/>
      <c r="L25" s="20"/>
      <c r="M25" s="89">
        <f t="shared" si="2"/>
        <v>0</v>
      </c>
      <c r="N25" s="90">
        <f t="shared" si="3"/>
        <v>0</v>
      </c>
      <c r="O25" s="79"/>
      <c r="P25" s="38">
        <f t="shared" si="4"/>
      </c>
      <c r="Q25" s="63"/>
      <c r="R25" s="75"/>
    </row>
    <row r="26" spans="1:18" ht="15" customHeight="1" hidden="1">
      <c r="A26" s="86">
        <v>18</v>
      </c>
      <c r="B26" s="32"/>
      <c r="C26" s="36"/>
      <c r="D26" s="48"/>
      <c r="E26" s="67"/>
      <c r="F26" s="54"/>
      <c r="G26" s="20"/>
      <c r="H26" s="20"/>
      <c r="I26" s="88">
        <f t="shared" si="1"/>
        <v>0</v>
      </c>
      <c r="J26" s="23"/>
      <c r="K26" s="20"/>
      <c r="L26" s="20"/>
      <c r="M26" s="89">
        <f t="shared" si="2"/>
        <v>0</v>
      </c>
      <c r="N26" s="90">
        <f t="shared" si="3"/>
        <v>0</v>
      </c>
      <c r="O26" s="79"/>
      <c r="P26" s="38">
        <f t="shared" si="4"/>
      </c>
      <c r="Q26" s="59"/>
      <c r="R26" s="75"/>
    </row>
    <row r="27" spans="1:17" ht="15" customHeight="1" hidden="1">
      <c r="A27" s="86">
        <v>19</v>
      </c>
      <c r="B27" s="25"/>
      <c r="C27" s="26"/>
      <c r="D27" s="58"/>
      <c r="E27" s="72"/>
      <c r="F27" s="54"/>
      <c r="G27" s="20"/>
      <c r="H27" s="20"/>
      <c r="I27" s="88">
        <f t="shared" si="1"/>
        <v>0</v>
      </c>
      <c r="J27" s="23"/>
      <c r="K27" s="20"/>
      <c r="L27" s="20"/>
      <c r="M27" s="89">
        <f t="shared" si="2"/>
        <v>0</v>
      </c>
      <c r="N27" s="90">
        <f t="shared" si="3"/>
        <v>0</v>
      </c>
      <c r="O27" s="79"/>
      <c r="P27" s="38">
        <f t="shared" si="4"/>
      </c>
      <c r="Q27" s="63"/>
    </row>
    <row r="28" spans="1:17" ht="15" customHeight="1" hidden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1"/>
        <v>0</v>
      </c>
      <c r="J28" s="23"/>
      <c r="K28" s="20"/>
      <c r="L28" s="20"/>
      <c r="M28" s="89">
        <f t="shared" si="2"/>
        <v>0</v>
      </c>
      <c r="N28" s="90">
        <f t="shared" si="3"/>
        <v>0</v>
      </c>
      <c r="O28" s="79"/>
      <c r="P28" s="38">
        <f t="shared" si="4"/>
      </c>
      <c r="Q28" s="63"/>
    </row>
    <row r="29" spans="1:17" ht="15" customHeight="1" hidden="1">
      <c r="A29" s="86">
        <v>21</v>
      </c>
      <c r="B29" s="32"/>
      <c r="C29" s="47"/>
      <c r="D29" s="48"/>
      <c r="E29" s="66"/>
      <c r="F29" s="54"/>
      <c r="G29" s="20"/>
      <c r="H29" s="20"/>
      <c r="I29" s="88">
        <f t="shared" si="1"/>
        <v>0</v>
      </c>
      <c r="J29" s="23"/>
      <c r="K29" s="20"/>
      <c r="L29" s="20"/>
      <c r="M29" s="89">
        <f t="shared" si="2"/>
        <v>0</v>
      </c>
      <c r="N29" s="90">
        <f t="shared" si="3"/>
        <v>0</v>
      </c>
      <c r="O29" s="79"/>
      <c r="P29" s="38">
        <f t="shared" si="4"/>
      </c>
      <c r="Q29" s="59"/>
    </row>
    <row r="30" spans="1:17" ht="15" customHeight="1" hidden="1">
      <c r="A30" s="86">
        <v>22</v>
      </c>
      <c r="B30" s="32"/>
      <c r="C30" s="26"/>
      <c r="D30" s="48"/>
      <c r="E30" s="66"/>
      <c r="F30" s="22"/>
      <c r="G30" s="24"/>
      <c r="H30" s="24"/>
      <c r="I30" s="88">
        <f t="shared" si="1"/>
        <v>0</v>
      </c>
      <c r="J30" s="23"/>
      <c r="K30" s="20"/>
      <c r="L30" s="20"/>
      <c r="M30" s="89">
        <f t="shared" si="2"/>
        <v>0</v>
      </c>
      <c r="N30" s="90">
        <f t="shared" si="3"/>
        <v>0</v>
      </c>
      <c r="O30" s="79"/>
      <c r="P30" s="38">
        <f t="shared" si="4"/>
      </c>
      <c r="Q30" s="49"/>
    </row>
    <row r="31" spans="1:17" ht="15" customHeight="1" hidden="1">
      <c r="A31" s="86">
        <v>23</v>
      </c>
      <c r="B31" s="27"/>
      <c r="C31" s="26"/>
      <c r="D31" s="50"/>
      <c r="E31" s="73"/>
      <c r="F31" s="40"/>
      <c r="G31" s="41"/>
      <c r="H31" s="41"/>
      <c r="I31" s="88">
        <f t="shared" si="1"/>
        <v>0</v>
      </c>
      <c r="J31" s="23"/>
      <c r="K31" s="20"/>
      <c r="L31" s="20"/>
      <c r="M31" s="89">
        <f t="shared" si="2"/>
        <v>0</v>
      </c>
      <c r="N31" s="90">
        <f t="shared" si="3"/>
        <v>0</v>
      </c>
      <c r="O31" s="79"/>
      <c r="P31" s="38">
        <f t="shared" si="4"/>
      </c>
      <c r="Q31" s="63"/>
    </row>
    <row r="32" spans="1:17" ht="15" customHeight="1" hidden="1">
      <c r="A32" s="86">
        <v>24</v>
      </c>
      <c r="B32" s="34"/>
      <c r="C32" s="37"/>
      <c r="D32" s="9"/>
      <c r="E32" s="85"/>
      <c r="F32" s="40"/>
      <c r="G32" s="41"/>
      <c r="H32" s="44"/>
      <c r="I32" s="88">
        <f t="shared" si="1"/>
        <v>0</v>
      </c>
      <c r="J32" s="23"/>
      <c r="K32" s="20"/>
      <c r="L32" s="20"/>
      <c r="M32" s="89">
        <f t="shared" si="2"/>
        <v>0</v>
      </c>
      <c r="N32" s="90">
        <f t="shared" si="3"/>
        <v>0</v>
      </c>
      <c r="O32" s="79"/>
      <c r="P32" s="38">
        <f t="shared" si="4"/>
      </c>
      <c r="Q32" s="33"/>
    </row>
    <row r="34" spans="3:16" ht="12.75">
      <c r="C34" s="232" t="s">
        <v>474</v>
      </c>
      <c r="D34" s="233"/>
      <c r="E34" s="233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</row>
    <row r="35" ht="12.75" hidden="1"/>
    <row r="36" spans="3:4" ht="12.75" hidden="1">
      <c r="C36" s="229"/>
      <c r="D36" s="230" t="s">
        <v>469</v>
      </c>
    </row>
    <row r="37" ht="12.75" hidden="1"/>
    <row r="38" spans="3:4" ht="12.75" hidden="1">
      <c r="C38" s="231"/>
      <c r="D38" s="230" t="s">
        <v>470</v>
      </c>
    </row>
    <row r="40" spans="3:13" ht="12.75">
      <c r="C40" s="232" t="s">
        <v>471</v>
      </c>
      <c r="M40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7:L32 F17:H32 J15:L15 F15:H15">
    <cfRule type="cellIs" priority="24" dxfId="0" operator="greaterThan" stopIfTrue="1">
      <formula>"n"</formula>
    </cfRule>
  </conditionalFormatting>
  <conditionalFormatting sqref="F16:H16 J16:L16">
    <cfRule type="cellIs" priority="23" dxfId="0" operator="greaterThan" stopIfTrue="1">
      <formula>"n"</formula>
    </cfRule>
  </conditionalFormatting>
  <conditionalFormatting sqref="F14:H14 J14:L14">
    <cfRule type="cellIs" priority="9" dxfId="0" operator="greaterThan" stopIfTrue="1">
      <formula>"n"</formula>
    </cfRule>
  </conditionalFormatting>
  <conditionalFormatting sqref="F10:H10">
    <cfRule type="cellIs" priority="8" dxfId="0" operator="greaterThan" stopIfTrue="1">
      <formula>"n"</formula>
    </cfRule>
  </conditionalFormatting>
  <conditionalFormatting sqref="F11:H11">
    <cfRule type="cellIs" priority="7" dxfId="0" operator="greaterThan" stopIfTrue="1">
      <formula>"n"</formula>
    </cfRule>
  </conditionalFormatting>
  <conditionalFormatting sqref="F9:H9">
    <cfRule type="cellIs" priority="6" dxfId="0" operator="greaterThan" stopIfTrue="1">
      <formula>"n"</formula>
    </cfRule>
  </conditionalFormatting>
  <conditionalFormatting sqref="F13:H13">
    <cfRule type="cellIs" priority="5" dxfId="0" operator="greaterThan" stopIfTrue="1">
      <formula>"n"</formula>
    </cfRule>
  </conditionalFormatting>
  <conditionalFormatting sqref="F12:H12">
    <cfRule type="cellIs" priority="4" dxfId="0" operator="greaterThan" stopIfTrue="1">
      <formula>"n"</formula>
    </cfRule>
  </conditionalFormatting>
  <conditionalFormatting sqref="J11:L11">
    <cfRule type="cellIs" priority="3" dxfId="0" operator="greaterThan" stopIfTrue="1">
      <formula>"n"</formula>
    </cfRule>
  </conditionalFormatting>
  <conditionalFormatting sqref="J12:L12">
    <cfRule type="cellIs" priority="2" dxfId="0" operator="greaterThan" stopIfTrue="1">
      <formula>"n"</formula>
    </cfRule>
  </conditionalFormatting>
  <conditionalFormatting sqref="J10:L10">
    <cfRule type="cellIs" priority="1" dxfId="0" operator="greaterThan" stopIfTrue="1">
      <formula>"n"</formula>
    </cfRule>
  </conditionalFormatting>
  <dataValidations count="1">
    <dataValidation type="whole" allowBlank="1" sqref="F23:H32 F16:H16 F11:H11 F13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apas15">
    <tabColor rgb="FF00B0F0"/>
    <pageSetUpPr fitToPage="1"/>
  </sheetPr>
  <dimension ref="A1:R38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21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2" t="s">
        <v>113</v>
      </c>
      <c r="C9" s="36" t="s">
        <v>114</v>
      </c>
      <c r="D9" s="48" t="s">
        <v>115</v>
      </c>
      <c r="E9" s="69">
        <v>49.6</v>
      </c>
      <c r="F9" s="23">
        <v>42</v>
      </c>
      <c r="G9" s="20">
        <v>45</v>
      </c>
      <c r="H9" s="20">
        <v>48</v>
      </c>
      <c r="I9" s="88">
        <f aca="true" t="shared" si="0" ref="I9:I18">MAX(F9:H9)</f>
        <v>48</v>
      </c>
      <c r="J9" s="23">
        <v>58</v>
      </c>
      <c r="K9" s="20">
        <v>61</v>
      </c>
      <c r="L9" s="20" t="s">
        <v>125</v>
      </c>
      <c r="M9" s="89">
        <f aca="true" t="shared" si="1" ref="M9:M18">MAX(J9:L9)</f>
        <v>61</v>
      </c>
      <c r="N9" s="90">
        <f aca="true" t="shared" si="2" ref="N9:N18">SUM(I9,M9)</f>
        <v>109</v>
      </c>
      <c r="O9" s="79">
        <v>7</v>
      </c>
      <c r="P9" s="38">
        <f aca="true" t="shared" si="3" ref="P9:P18">IF(ISERROR(N9*10^(0.75194503*(LOG10(E9/175.508))^2)),"",N9*10^(0.75194503*(LOG10(E9/175.508))^2))</f>
        <v>183.61618668458073</v>
      </c>
      <c r="Q9" s="63" t="s">
        <v>128</v>
      </c>
      <c r="R9"/>
    </row>
    <row r="10" spans="1:18" ht="15" customHeight="1">
      <c r="A10" s="56">
        <v>2</v>
      </c>
      <c r="B10" s="144" t="s">
        <v>440</v>
      </c>
      <c r="C10" s="145">
        <v>38059</v>
      </c>
      <c r="D10" s="166" t="s">
        <v>115</v>
      </c>
      <c r="E10" s="146">
        <v>49.9</v>
      </c>
      <c r="F10" s="23">
        <v>42</v>
      </c>
      <c r="G10" s="20">
        <v>45</v>
      </c>
      <c r="H10" s="20">
        <v>48</v>
      </c>
      <c r="I10" s="88">
        <f t="shared" si="0"/>
        <v>48</v>
      </c>
      <c r="J10" s="23">
        <v>56</v>
      </c>
      <c r="K10" s="20" t="s">
        <v>159</v>
      </c>
      <c r="L10" s="20">
        <v>60</v>
      </c>
      <c r="M10" s="89">
        <f t="shared" si="1"/>
        <v>60</v>
      </c>
      <c r="N10" s="90">
        <f t="shared" si="2"/>
        <v>108</v>
      </c>
      <c r="O10" s="79">
        <v>6</v>
      </c>
      <c r="P10" s="38">
        <f t="shared" si="3"/>
        <v>181.03055151026376</v>
      </c>
      <c r="Q10" s="170" t="s">
        <v>128</v>
      </c>
      <c r="R10"/>
    </row>
    <row r="11" spans="1:18" ht="15" customHeight="1">
      <c r="A11" s="71">
        <v>3</v>
      </c>
      <c r="B11" s="32" t="s">
        <v>120</v>
      </c>
      <c r="C11" s="36">
        <v>37338</v>
      </c>
      <c r="D11" s="48" t="s">
        <v>94</v>
      </c>
      <c r="E11" s="69">
        <v>46.7</v>
      </c>
      <c r="F11" s="23">
        <v>42</v>
      </c>
      <c r="G11" s="20">
        <v>45</v>
      </c>
      <c r="H11" s="20">
        <v>47</v>
      </c>
      <c r="I11" s="88">
        <f t="shared" si="0"/>
        <v>47</v>
      </c>
      <c r="J11" s="23">
        <v>58</v>
      </c>
      <c r="K11" s="20">
        <v>61</v>
      </c>
      <c r="L11" s="20" t="s">
        <v>145</v>
      </c>
      <c r="M11" s="89">
        <f t="shared" si="1"/>
        <v>61</v>
      </c>
      <c r="N11" s="90">
        <f t="shared" si="2"/>
        <v>108</v>
      </c>
      <c r="O11" s="79">
        <v>5</v>
      </c>
      <c r="P11" s="38">
        <f t="shared" si="3"/>
        <v>191.43366690490464</v>
      </c>
      <c r="Q11" s="49" t="s">
        <v>103</v>
      </c>
      <c r="R11"/>
    </row>
    <row r="12" spans="1:18" ht="15" customHeight="1">
      <c r="A12" s="56">
        <v>4</v>
      </c>
      <c r="B12" s="32" t="s">
        <v>404</v>
      </c>
      <c r="C12" s="36" t="s">
        <v>266</v>
      </c>
      <c r="D12" s="48" t="s">
        <v>431</v>
      </c>
      <c r="E12" s="64">
        <v>48.1</v>
      </c>
      <c r="F12" s="23" t="s">
        <v>253</v>
      </c>
      <c r="G12" s="20">
        <v>40</v>
      </c>
      <c r="H12" s="20" t="s">
        <v>95</v>
      </c>
      <c r="I12" s="88">
        <f t="shared" si="0"/>
        <v>40</v>
      </c>
      <c r="J12" s="23">
        <v>50</v>
      </c>
      <c r="K12" s="20" t="s">
        <v>187</v>
      </c>
      <c r="L12" s="20" t="s">
        <v>187</v>
      </c>
      <c r="M12" s="89">
        <f t="shared" si="1"/>
        <v>50</v>
      </c>
      <c r="N12" s="90">
        <f t="shared" si="2"/>
        <v>90</v>
      </c>
      <c r="O12" s="79">
        <v>4</v>
      </c>
      <c r="P12" s="38">
        <f t="shared" si="3"/>
        <v>155.54934498601472</v>
      </c>
      <c r="Q12" s="33" t="s">
        <v>261</v>
      </c>
      <c r="R12"/>
    </row>
    <row r="13" spans="1:17" ht="15" customHeight="1">
      <c r="A13" s="56">
        <v>5</v>
      </c>
      <c r="B13" s="29" t="s">
        <v>58</v>
      </c>
      <c r="C13" s="28" t="s">
        <v>59</v>
      </c>
      <c r="D13" s="31" t="s">
        <v>441</v>
      </c>
      <c r="E13" s="67">
        <v>50</v>
      </c>
      <c r="F13" s="23">
        <v>36</v>
      </c>
      <c r="G13" s="20">
        <v>38</v>
      </c>
      <c r="H13" s="20">
        <v>40</v>
      </c>
      <c r="I13" s="88">
        <f t="shared" si="0"/>
        <v>40</v>
      </c>
      <c r="J13" s="23">
        <v>45</v>
      </c>
      <c r="K13" s="20" t="s">
        <v>116</v>
      </c>
      <c r="L13" s="20">
        <v>47</v>
      </c>
      <c r="M13" s="89">
        <f t="shared" si="1"/>
        <v>47</v>
      </c>
      <c r="N13" s="90">
        <f t="shared" si="2"/>
        <v>87</v>
      </c>
      <c r="O13" s="79">
        <v>3</v>
      </c>
      <c r="P13" s="38">
        <f t="shared" si="3"/>
        <v>145.59073881296612</v>
      </c>
      <c r="Q13" s="59" t="s">
        <v>55</v>
      </c>
    </row>
    <row r="14" spans="1:17" ht="15" customHeight="1">
      <c r="A14" s="86">
        <v>8</v>
      </c>
      <c r="B14" s="19" t="s">
        <v>123</v>
      </c>
      <c r="C14" s="17" t="s">
        <v>124</v>
      </c>
      <c r="D14" s="18" t="s">
        <v>422</v>
      </c>
      <c r="E14" s="73">
        <v>49.8</v>
      </c>
      <c r="F14" s="54">
        <v>23</v>
      </c>
      <c r="G14" s="20">
        <v>25</v>
      </c>
      <c r="H14" s="20">
        <v>26</v>
      </c>
      <c r="I14" s="88">
        <f t="shared" si="0"/>
        <v>26</v>
      </c>
      <c r="J14" s="23">
        <v>29</v>
      </c>
      <c r="K14" s="20">
        <v>30</v>
      </c>
      <c r="L14" s="20">
        <v>31</v>
      </c>
      <c r="M14" s="89">
        <f t="shared" si="1"/>
        <v>31</v>
      </c>
      <c r="N14" s="90">
        <f t="shared" si="2"/>
        <v>57</v>
      </c>
      <c r="O14" s="79">
        <v>2</v>
      </c>
      <c r="P14" s="38">
        <f t="shared" si="3"/>
        <v>95.70159330059641</v>
      </c>
      <c r="Q14" s="63" t="s">
        <v>129</v>
      </c>
    </row>
    <row r="15" spans="1:17" ht="15" customHeight="1">
      <c r="A15" s="86">
        <v>9</v>
      </c>
      <c r="B15" s="27" t="s">
        <v>117</v>
      </c>
      <c r="C15" s="26">
        <v>37450</v>
      </c>
      <c r="D15" s="50" t="s">
        <v>422</v>
      </c>
      <c r="E15" s="73">
        <v>50</v>
      </c>
      <c r="F15" s="62">
        <v>20</v>
      </c>
      <c r="G15" s="61">
        <v>22</v>
      </c>
      <c r="H15" s="61" t="s">
        <v>119</v>
      </c>
      <c r="I15" s="88">
        <f t="shared" si="0"/>
        <v>22</v>
      </c>
      <c r="J15" s="23">
        <v>25</v>
      </c>
      <c r="K15" s="20">
        <v>30</v>
      </c>
      <c r="L15" s="20" t="s">
        <v>126</v>
      </c>
      <c r="M15" s="89">
        <f t="shared" si="1"/>
        <v>30</v>
      </c>
      <c r="N15" s="90">
        <f t="shared" si="2"/>
        <v>52</v>
      </c>
      <c r="O15" s="79">
        <v>1</v>
      </c>
      <c r="P15" s="38">
        <f t="shared" si="3"/>
        <v>87.01975193418666</v>
      </c>
      <c r="Q15" s="63" t="s">
        <v>129</v>
      </c>
    </row>
    <row r="16" spans="1:17" ht="15" customHeight="1">
      <c r="A16" s="191">
        <v>10</v>
      </c>
      <c r="B16" s="117" t="s">
        <v>333</v>
      </c>
      <c r="C16" s="118" t="s">
        <v>334</v>
      </c>
      <c r="D16" s="119" t="s">
        <v>437</v>
      </c>
      <c r="E16" s="192"/>
      <c r="F16" s="123"/>
      <c r="G16" s="124"/>
      <c r="H16" s="124"/>
      <c r="I16" s="122">
        <f t="shared" si="0"/>
        <v>0</v>
      </c>
      <c r="J16" s="123"/>
      <c r="K16" s="124"/>
      <c r="L16" s="124"/>
      <c r="M16" s="125">
        <f t="shared" si="1"/>
        <v>0</v>
      </c>
      <c r="N16" s="126">
        <f t="shared" si="2"/>
        <v>0</v>
      </c>
      <c r="O16" s="127"/>
      <c r="P16" s="128">
        <f t="shared" si="3"/>
      </c>
      <c r="Q16" s="129" t="s">
        <v>326</v>
      </c>
    </row>
    <row r="17" spans="1:17" ht="15" customHeight="1">
      <c r="A17" s="193">
        <v>11</v>
      </c>
      <c r="B17" s="194" t="s">
        <v>263</v>
      </c>
      <c r="C17" s="195" t="s">
        <v>264</v>
      </c>
      <c r="D17" s="196" t="s">
        <v>431</v>
      </c>
      <c r="E17" s="192"/>
      <c r="F17" s="197"/>
      <c r="G17" s="124"/>
      <c r="H17" s="124"/>
      <c r="I17" s="122">
        <f t="shared" si="0"/>
        <v>0</v>
      </c>
      <c r="J17" s="123"/>
      <c r="K17" s="124"/>
      <c r="L17" s="124"/>
      <c r="M17" s="125">
        <f t="shared" si="1"/>
        <v>0</v>
      </c>
      <c r="N17" s="126">
        <f t="shared" si="2"/>
        <v>0</v>
      </c>
      <c r="O17" s="127"/>
      <c r="P17" s="128">
        <f t="shared" si="3"/>
      </c>
      <c r="Q17" s="129" t="s">
        <v>261</v>
      </c>
    </row>
    <row r="18" spans="1:17" ht="15" customHeight="1">
      <c r="A18" s="191">
        <v>12</v>
      </c>
      <c r="B18" s="117" t="s">
        <v>122</v>
      </c>
      <c r="C18" s="198">
        <v>37454</v>
      </c>
      <c r="D18" s="119" t="s">
        <v>98</v>
      </c>
      <c r="E18" s="120"/>
      <c r="F18" s="199"/>
      <c r="G18" s="124"/>
      <c r="H18" s="124"/>
      <c r="I18" s="122">
        <f t="shared" si="0"/>
        <v>0</v>
      </c>
      <c r="J18" s="123"/>
      <c r="K18" s="124"/>
      <c r="L18" s="124"/>
      <c r="M18" s="125">
        <f t="shared" si="1"/>
        <v>0</v>
      </c>
      <c r="N18" s="126">
        <f t="shared" si="2"/>
        <v>0</v>
      </c>
      <c r="O18" s="127"/>
      <c r="P18" s="128">
        <f t="shared" si="3"/>
      </c>
      <c r="Q18" s="117" t="s">
        <v>130</v>
      </c>
    </row>
    <row r="19" spans="1:17" ht="15" customHeight="1" hidden="1">
      <c r="A19" s="86">
        <v>13</v>
      </c>
      <c r="B19" s="32"/>
      <c r="C19" s="36"/>
      <c r="D19" s="48"/>
      <c r="E19" s="66"/>
      <c r="F19" s="43"/>
      <c r="G19" s="42"/>
      <c r="H19" s="42"/>
      <c r="I19" s="88">
        <f aca="true" t="shared" si="4" ref="I19:I32">MAX(F19:H19)</f>
        <v>0</v>
      </c>
      <c r="J19" s="23"/>
      <c r="K19" s="20"/>
      <c r="L19" s="20"/>
      <c r="M19" s="89">
        <f aca="true" t="shared" si="5" ref="M19:M32">MAX(J19:L19)</f>
        <v>0</v>
      </c>
      <c r="N19" s="90">
        <f aca="true" t="shared" si="6" ref="N19:N32">SUM(I19,M19)</f>
        <v>0</v>
      </c>
      <c r="O19" s="79"/>
      <c r="P19" s="38">
        <f aca="true" t="shared" si="7" ref="P19:P32">IF(ISERROR(N19*10^(0.75194503*(LOG10(E19/175.508))^2)),"",N19*10^(0.75194503*(LOG10(E19/175.508))^2))</f>
      </c>
      <c r="Q19" s="49"/>
    </row>
    <row r="20" spans="1:17" ht="15" customHeight="1" hidden="1">
      <c r="A20" s="56">
        <v>14</v>
      </c>
      <c r="B20" s="30"/>
      <c r="C20" s="53"/>
      <c r="D20" s="51"/>
      <c r="E20" s="74"/>
      <c r="F20" s="62"/>
      <c r="G20" s="61"/>
      <c r="H20" s="61"/>
      <c r="I20" s="88">
        <f t="shared" si="4"/>
        <v>0</v>
      </c>
      <c r="J20" s="23"/>
      <c r="K20" s="20"/>
      <c r="L20" s="20"/>
      <c r="M20" s="89">
        <f t="shared" si="5"/>
        <v>0</v>
      </c>
      <c r="N20" s="90">
        <f t="shared" si="6"/>
        <v>0</v>
      </c>
      <c r="O20" s="79"/>
      <c r="P20" s="38">
        <f t="shared" si="7"/>
      </c>
      <c r="Q20" s="27"/>
    </row>
    <row r="21" spans="1:17" ht="15" customHeight="1" hidden="1">
      <c r="A21" s="71">
        <v>15</v>
      </c>
      <c r="B21" s="29"/>
      <c r="C21" s="28"/>
      <c r="D21" s="31"/>
      <c r="E21" s="67"/>
      <c r="F21" s="62"/>
      <c r="G21" s="61"/>
      <c r="H21" s="61"/>
      <c r="I21" s="88">
        <f t="shared" si="4"/>
        <v>0</v>
      </c>
      <c r="J21" s="23"/>
      <c r="K21" s="20"/>
      <c r="L21" s="20"/>
      <c r="M21" s="89">
        <f t="shared" si="5"/>
        <v>0</v>
      </c>
      <c r="N21" s="90">
        <f t="shared" si="6"/>
        <v>0</v>
      </c>
      <c r="O21" s="79"/>
      <c r="P21" s="38">
        <f t="shared" si="7"/>
      </c>
      <c r="Q21" s="63"/>
    </row>
    <row r="22" spans="1:17" ht="15" customHeight="1" hidden="1">
      <c r="A22" s="86">
        <v>16</v>
      </c>
      <c r="B22" s="30"/>
      <c r="C22" s="55"/>
      <c r="D22" s="51"/>
      <c r="E22" s="67"/>
      <c r="F22" s="62"/>
      <c r="G22" s="61"/>
      <c r="H22" s="61"/>
      <c r="I22" s="88">
        <f t="shared" si="4"/>
        <v>0</v>
      </c>
      <c r="J22" s="23"/>
      <c r="K22" s="20"/>
      <c r="L22" s="20"/>
      <c r="M22" s="89">
        <f t="shared" si="5"/>
        <v>0</v>
      </c>
      <c r="N22" s="90">
        <f t="shared" si="6"/>
        <v>0</v>
      </c>
      <c r="O22" s="79"/>
      <c r="P22" s="38">
        <f t="shared" si="7"/>
      </c>
      <c r="Q22" s="63"/>
    </row>
    <row r="23" spans="1:17" ht="15" customHeight="1" hidden="1">
      <c r="A23" s="86">
        <v>17</v>
      </c>
      <c r="B23" s="29"/>
      <c r="C23" s="28"/>
      <c r="D23" s="31"/>
      <c r="E23" s="66"/>
      <c r="F23" s="40"/>
      <c r="G23" s="41"/>
      <c r="H23" s="41"/>
      <c r="I23" s="88">
        <f t="shared" si="4"/>
        <v>0</v>
      </c>
      <c r="J23" s="23"/>
      <c r="K23" s="20"/>
      <c r="L23" s="20"/>
      <c r="M23" s="89">
        <f t="shared" si="5"/>
        <v>0</v>
      </c>
      <c r="N23" s="90">
        <f t="shared" si="6"/>
        <v>0</v>
      </c>
      <c r="O23" s="79"/>
      <c r="P23" s="38">
        <f t="shared" si="7"/>
      </c>
      <c r="Q23" s="49"/>
    </row>
    <row r="24" spans="1:18" ht="15" customHeight="1" hidden="1">
      <c r="A24" s="56">
        <v>18</v>
      </c>
      <c r="B24" s="27"/>
      <c r="C24" s="26"/>
      <c r="D24" s="50"/>
      <c r="E24" s="67"/>
      <c r="F24" s="54"/>
      <c r="G24" s="20"/>
      <c r="H24" s="20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63"/>
      <c r="R24" s="75"/>
    </row>
    <row r="25" spans="1:18" ht="15" customHeight="1" hidden="1">
      <c r="A25" s="71">
        <v>19</v>
      </c>
      <c r="B25" s="32"/>
      <c r="C25" s="36"/>
      <c r="D25" s="48"/>
      <c r="E25" s="66"/>
      <c r="F25" s="83"/>
      <c r="G25" s="57"/>
      <c r="H25" s="57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63"/>
      <c r="R25" s="75"/>
    </row>
    <row r="26" spans="1:18" ht="15" customHeight="1" hidden="1">
      <c r="A26" s="86">
        <v>20</v>
      </c>
      <c r="B26" s="32"/>
      <c r="C26" s="36"/>
      <c r="D26" s="48"/>
      <c r="E26" s="67"/>
      <c r="F26" s="54"/>
      <c r="G26" s="20"/>
      <c r="H26" s="20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59"/>
      <c r="R26" s="75"/>
    </row>
    <row r="27" spans="1:17" ht="15" customHeight="1" hidden="1">
      <c r="A27" s="86">
        <v>21</v>
      </c>
      <c r="B27" s="25"/>
      <c r="C27" s="26"/>
      <c r="D27" s="58"/>
      <c r="E27" s="72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63"/>
    </row>
    <row r="28" spans="1:17" ht="15" customHeight="1" hidden="1">
      <c r="A28" s="56">
        <v>22</v>
      </c>
      <c r="B28" s="32"/>
      <c r="C28" s="36"/>
      <c r="D28" s="48"/>
      <c r="E28" s="67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63"/>
    </row>
    <row r="29" spans="1:17" ht="15" customHeight="1" hidden="1">
      <c r="A29" s="71">
        <v>23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86">
        <v>24</v>
      </c>
      <c r="B30" s="32"/>
      <c r="C30" s="26"/>
      <c r="D30" s="48"/>
      <c r="E30" s="66"/>
      <c r="F30" s="22"/>
      <c r="G30" s="24"/>
      <c r="H30" s="24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49"/>
    </row>
    <row r="31" spans="1:17" ht="15" customHeight="1" hidden="1">
      <c r="A31" s="86">
        <v>25</v>
      </c>
      <c r="B31" s="27"/>
      <c r="C31" s="26"/>
      <c r="D31" s="50"/>
      <c r="E31" s="73"/>
      <c r="F31" s="40"/>
      <c r="G31" s="41"/>
      <c r="H31" s="41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63"/>
    </row>
    <row r="32" spans="1:17" ht="15" customHeight="1" hidden="1">
      <c r="A32" s="56">
        <v>26</v>
      </c>
      <c r="B32" s="34"/>
      <c r="C32" s="37"/>
      <c r="D32" s="9"/>
      <c r="E32" s="85"/>
      <c r="F32" s="40"/>
      <c r="G32" s="41"/>
      <c r="H32" s="44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33"/>
    </row>
    <row r="34" spans="3:4" ht="12.75">
      <c r="C34" s="229"/>
      <c r="D34" s="230" t="s">
        <v>476</v>
      </c>
    </row>
    <row r="35" ht="12.75" hidden="1"/>
    <row r="36" spans="3:4" ht="12.75" hidden="1">
      <c r="C36" s="231"/>
      <c r="D36" s="230" t="s">
        <v>470</v>
      </c>
    </row>
    <row r="38" spans="3:13" ht="12.75">
      <c r="C38" s="232" t="s">
        <v>471</v>
      </c>
      <c r="M38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9:L32 F19:H32 F14:H15 J14:L15">
    <cfRule type="cellIs" priority="26" dxfId="0" operator="greaterThan" stopIfTrue="1">
      <formula>"n"</formula>
    </cfRule>
  </conditionalFormatting>
  <conditionalFormatting sqref="J18:L18 F18:H18">
    <cfRule type="cellIs" priority="11" dxfId="71" operator="greaterThan">
      <formula>"n"</formula>
    </cfRule>
    <cfRule type="cellIs" priority="12" dxfId="70" operator="greaterThan">
      <formula>"b"</formula>
    </cfRule>
    <cfRule type="cellIs" priority="13" dxfId="69" operator="greaterThan">
      <formula>0</formula>
    </cfRule>
  </conditionalFormatting>
  <conditionalFormatting sqref="J16:L17 F16:H17">
    <cfRule type="cellIs" priority="14" dxfId="71" operator="greaterThan">
      <formula>"n"</formula>
    </cfRule>
    <cfRule type="cellIs" priority="15" dxfId="70" operator="greaterThan">
      <formula>"b"</formula>
    </cfRule>
    <cfRule type="cellIs" priority="16" dxfId="69" operator="greaterThan">
      <formula>0</formula>
    </cfRule>
  </conditionalFormatting>
  <conditionalFormatting sqref="F10:H10">
    <cfRule type="cellIs" priority="10" dxfId="0" operator="greaterThan" stopIfTrue="1">
      <formula>"n"</formula>
    </cfRule>
  </conditionalFormatting>
  <conditionalFormatting sqref="F11:H11">
    <cfRule type="cellIs" priority="9" dxfId="0" operator="greaterThan" stopIfTrue="1">
      <formula>"n"</formula>
    </cfRule>
  </conditionalFormatting>
  <conditionalFormatting sqref="F9:H9">
    <cfRule type="cellIs" priority="8" dxfId="0" operator="greaterThan" stopIfTrue="1">
      <formula>"n"</formula>
    </cfRule>
  </conditionalFormatting>
  <conditionalFormatting sqref="F13:H13">
    <cfRule type="cellIs" priority="7" dxfId="0" operator="greaterThan" stopIfTrue="1">
      <formula>"n"</formula>
    </cfRule>
  </conditionalFormatting>
  <conditionalFormatting sqref="F12:H12">
    <cfRule type="cellIs" priority="6" dxfId="0" operator="greaterThan" stopIfTrue="1">
      <formula>"n"</formula>
    </cfRule>
  </conditionalFormatting>
  <conditionalFormatting sqref="J10:L10">
    <cfRule type="cellIs" priority="5" dxfId="0" operator="greaterThan" stopIfTrue="1">
      <formula>"n"</formula>
    </cfRule>
  </conditionalFormatting>
  <conditionalFormatting sqref="J11:L11">
    <cfRule type="cellIs" priority="4" dxfId="0" operator="greaterThan" stopIfTrue="1">
      <formula>"n"</formula>
    </cfRule>
  </conditionalFormatting>
  <conditionalFormatting sqref="J9:L9">
    <cfRule type="cellIs" priority="3" dxfId="0" operator="greaterThan" stopIfTrue="1">
      <formula>"n"</formula>
    </cfRule>
  </conditionalFormatting>
  <conditionalFormatting sqref="J13:L13">
    <cfRule type="cellIs" priority="2" dxfId="0" operator="greaterThan" stopIfTrue="1">
      <formula>"n"</formula>
    </cfRule>
  </conditionalFormatting>
  <conditionalFormatting sqref="J12:L12">
    <cfRule type="cellIs" priority="1" dxfId="0" operator="greaterThan" stopIfTrue="1">
      <formula>"n"</formula>
    </cfRule>
  </conditionalFormatting>
  <dataValidations count="1">
    <dataValidation type="whole" allowBlank="1" sqref="F23:H32 F11:H11 F13:H13 F16:H17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apas16">
    <tabColor rgb="FF00B0F0"/>
    <pageSetUpPr fitToPage="1"/>
  </sheetPr>
  <dimension ref="A1:R36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22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172" t="s">
        <v>135</v>
      </c>
      <c r="C9" s="173" t="s">
        <v>141</v>
      </c>
      <c r="D9" s="174" t="s">
        <v>94</v>
      </c>
      <c r="E9" s="150">
        <v>55.6</v>
      </c>
      <c r="F9" s="23">
        <v>65</v>
      </c>
      <c r="G9" s="20">
        <v>68</v>
      </c>
      <c r="H9" s="20" t="s">
        <v>289</v>
      </c>
      <c r="I9" s="88">
        <f>MAX(F9:H9)</f>
        <v>68</v>
      </c>
      <c r="J9" s="23">
        <v>70</v>
      </c>
      <c r="K9" s="20">
        <v>75</v>
      </c>
      <c r="L9" s="20">
        <v>78</v>
      </c>
      <c r="M9" s="89">
        <f>MAX(J9:L9)</f>
        <v>78</v>
      </c>
      <c r="N9" s="90">
        <f>SUM(I9,M9)</f>
        <v>146</v>
      </c>
      <c r="O9" s="79">
        <v>9</v>
      </c>
      <c r="P9" s="38">
        <f aca="true" t="shared" si="0" ref="P9:P18">IF(ISERROR(N9*10^(0.75194503*(LOG10(E9/175.508))^2)),"",N9*10^(0.75194503*(LOG10(E9/175.508))^2))</f>
        <v>224.7784383058553</v>
      </c>
      <c r="Q9" s="149" t="s">
        <v>103</v>
      </c>
      <c r="R9"/>
    </row>
    <row r="10" spans="1:18" ht="15" customHeight="1">
      <c r="A10" s="56">
        <v>2</v>
      </c>
      <c r="B10" s="144" t="s">
        <v>197</v>
      </c>
      <c r="C10" s="171">
        <v>36674</v>
      </c>
      <c r="D10" s="166" t="s">
        <v>426</v>
      </c>
      <c r="E10" s="150">
        <v>54.3</v>
      </c>
      <c r="F10" s="23">
        <v>63</v>
      </c>
      <c r="G10" s="20">
        <v>66</v>
      </c>
      <c r="H10" s="20" t="s">
        <v>72</v>
      </c>
      <c r="I10" s="88">
        <f>MAX(F10:H10)</f>
        <v>66</v>
      </c>
      <c r="J10" s="23">
        <v>73</v>
      </c>
      <c r="K10" s="20">
        <v>78</v>
      </c>
      <c r="L10" s="20" t="s">
        <v>442</v>
      </c>
      <c r="M10" s="89">
        <f>MAX(J10:L10)</f>
        <v>78</v>
      </c>
      <c r="N10" s="90">
        <f>SUM(I10,M10)</f>
        <v>144</v>
      </c>
      <c r="O10" s="79">
        <v>8</v>
      </c>
      <c r="P10" s="38">
        <f t="shared" si="0"/>
        <v>225.71366825856603</v>
      </c>
      <c r="Q10" s="149" t="s">
        <v>201</v>
      </c>
      <c r="R10"/>
    </row>
    <row r="11" spans="1:18" ht="15" customHeight="1">
      <c r="A11" s="71">
        <v>3</v>
      </c>
      <c r="B11" s="144" t="s">
        <v>46</v>
      </c>
      <c r="C11" s="145" t="s">
        <v>47</v>
      </c>
      <c r="D11" s="166" t="s">
        <v>18</v>
      </c>
      <c r="E11" s="150">
        <v>53.6</v>
      </c>
      <c r="F11" s="23">
        <v>55</v>
      </c>
      <c r="G11" s="20" t="s">
        <v>416</v>
      </c>
      <c r="H11" s="20">
        <v>58</v>
      </c>
      <c r="I11" s="88">
        <f>MAX(F11:H11)</f>
        <v>58</v>
      </c>
      <c r="J11" s="23">
        <v>72</v>
      </c>
      <c r="K11" s="20">
        <v>75</v>
      </c>
      <c r="L11" s="20">
        <v>77</v>
      </c>
      <c r="M11" s="89">
        <f>MAX(J11:L11)</f>
        <v>77</v>
      </c>
      <c r="N11" s="90">
        <f>SUM(I11,M11)</f>
        <v>135</v>
      </c>
      <c r="O11" s="79">
        <v>7</v>
      </c>
      <c r="P11" s="38">
        <f t="shared" si="0"/>
        <v>213.73258355144384</v>
      </c>
      <c r="Q11" s="163" t="s">
        <v>48</v>
      </c>
      <c r="R11"/>
    </row>
    <row r="12" spans="1:18" ht="15" customHeight="1">
      <c r="A12" s="56">
        <v>4</v>
      </c>
      <c r="B12" s="156" t="s">
        <v>131</v>
      </c>
      <c r="C12" s="157">
        <v>37057</v>
      </c>
      <c r="D12" s="178" t="s">
        <v>422</v>
      </c>
      <c r="E12" s="150">
        <v>55.05</v>
      </c>
      <c r="F12" s="23" t="s">
        <v>127</v>
      </c>
      <c r="G12" s="20">
        <v>52</v>
      </c>
      <c r="H12" s="20" t="s">
        <v>434</v>
      </c>
      <c r="I12" s="88">
        <f>MAX(F12:H12)</f>
        <v>52</v>
      </c>
      <c r="J12" s="23" t="s">
        <v>140</v>
      </c>
      <c r="K12" s="20">
        <v>72</v>
      </c>
      <c r="L12" s="20">
        <v>74</v>
      </c>
      <c r="M12" s="89">
        <f>MAX(J12:L12)</f>
        <v>74</v>
      </c>
      <c r="N12" s="90">
        <f>SUM(I12,M12)</f>
        <v>126</v>
      </c>
      <c r="O12" s="79">
        <v>6</v>
      </c>
      <c r="P12" s="38">
        <f t="shared" si="0"/>
        <v>195.4464576910565</v>
      </c>
      <c r="Q12" s="149" t="s">
        <v>129</v>
      </c>
      <c r="R12"/>
    </row>
    <row r="13" spans="1:17" ht="15" customHeight="1">
      <c r="A13" s="56">
        <v>5</v>
      </c>
      <c r="B13" s="144" t="s">
        <v>443</v>
      </c>
      <c r="C13" s="145">
        <v>37973</v>
      </c>
      <c r="D13" s="166" t="s">
        <v>98</v>
      </c>
      <c r="E13" s="176">
        <v>56</v>
      </c>
      <c r="F13" s="23">
        <v>53</v>
      </c>
      <c r="G13" s="20">
        <v>56</v>
      </c>
      <c r="H13" s="20" t="s">
        <v>416</v>
      </c>
      <c r="I13" s="88">
        <f>MAX(F13:H13)</f>
        <v>56</v>
      </c>
      <c r="J13" s="23">
        <v>68</v>
      </c>
      <c r="K13" s="20" t="s">
        <v>140</v>
      </c>
      <c r="L13" s="20" t="s">
        <v>140</v>
      </c>
      <c r="M13" s="89">
        <f>MAX(J13:L13)</f>
        <v>68</v>
      </c>
      <c r="N13" s="90">
        <f>SUM(I13,M13)</f>
        <v>124</v>
      </c>
      <c r="O13" s="79">
        <v>5</v>
      </c>
      <c r="P13" s="38">
        <f t="shared" si="0"/>
        <v>189.8862102900966</v>
      </c>
      <c r="Q13" s="170" t="s">
        <v>104</v>
      </c>
    </row>
    <row r="14" spans="1:17" ht="15" customHeight="1">
      <c r="A14" s="56">
        <v>6</v>
      </c>
      <c r="B14" s="161" t="s">
        <v>335</v>
      </c>
      <c r="C14" s="162" t="s">
        <v>336</v>
      </c>
      <c r="D14" s="177" t="s">
        <v>437</v>
      </c>
      <c r="E14" s="176">
        <v>56</v>
      </c>
      <c r="F14" s="54" t="s">
        <v>102</v>
      </c>
      <c r="G14" s="20" t="s">
        <v>163</v>
      </c>
      <c r="H14" s="20" t="s">
        <v>163</v>
      </c>
      <c r="I14" s="88" t="s">
        <v>163</v>
      </c>
      <c r="J14" s="54" t="s">
        <v>163</v>
      </c>
      <c r="K14" s="20" t="s">
        <v>163</v>
      </c>
      <c r="L14" s="20" t="s">
        <v>163</v>
      </c>
      <c r="M14" s="89" t="s">
        <v>163</v>
      </c>
      <c r="N14" s="90" t="s">
        <v>163</v>
      </c>
      <c r="O14" s="79">
        <v>4</v>
      </c>
      <c r="P14" s="38">
        <f t="shared" si="0"/>
      </c>
      <c r="Q14" s="170" t="s">
        <v>326</v>
      </c>
    </row>
    <row r="15" spans="1:17" ht="15" customHeight="1">
      <c r="A15" s="71">
        <v>7</v>
      </c>
      <c r="B15" s="29" t="s">
        <v>199</v>
      </c>
      <c r="C15" s="28">
        <v>37014</v>
      </c>
      <c r="D15" s="31" t="s">
        <v>419</v>
      </c>
      <c r="E15" s="66">
        <v>56</v>
      </c>
      <c r="F15" s="62">
        <v>35</v>
      </c>
      <c r="G15" s="61">
        <v>38</v>
      </c>
      <c r="H15" s="61">
        <v>40</v>
      </c>
      <c r="I15" s="88">
        <f>MAX(F15:H15)</f>
        <v>40</v>
      </c>
      <c r="J15" s="23">
        <v>52</v>
      </c>
      <c r="K15" s="20">
        <v>55</v>
      </c>
      <c r="L15" s="20" t="s">
        <v>416</v>
      </c>
      <c r="M15" s="89">
        <f>MAX(J15:L15)</f>
        <v>55</v>
      </c>
      <c r="N15" s="90">
        <f>SUM(I15,M15)</f>
        <v>95</v>
      </c>
      <c r="O15" s="79">
        <v>3</v>
      </c>
      <c r="P15" s="38">
        <f t="shared" si="0"/>
        <v>145.47733852870306</v>
      </c>
      <c r="Q15" s="33" t="s">
        <v>202</v>
      </c>
    </row>
    <row r="16" spans="1:17" ht="15" customHeight="1">
      <c r="A16" s="86">
        <v>8</v>
      </c>
      <c r="B16" s="32" t="s">
        <v>132</v>
      </c>
      <c r="C16" s="36" t="s">
        <v>133</v>
      </c>
      <c r="D16" s="48" t="s">
        <v>115</v>
      </c>
      <c r="E16" s="66">
        <v>54</v>
      </c>
      <c r="F16" s="62">
        <v>33</v>
      </c>
      <c r="G16" s="61">
        <v>37</v>
      </c>
      <c r="H16" s="61">
        <v>40</v>
      </c>
      <c r="I16" s="88">
        <f>MAX(F16:H16)</f>
        <v>40</v>
      </c>
      <c r="J16" s="23">
        <v>45</v>
      </c>
      <c r="K16" s="20">
        <v>48</v>
      </c>
      <c r="L16" s="20">
        <v>51</v>
      </c>
      <c r="M16" s="89">
        <f>MAX(J16:L16)</f>
        <v>51</v>
      </c>
      <c r="N16" s="90">
        <f>SUM(I16,M16)</f>
        <v>91</v>
      </c>
      <c r="O16" s="79">
        <v>2</v>
      </c>
      <c r="P16" s="38">
        <f t="shared" si="0"/>
        <v>143.24672754297424</v>
      </c>
      <c r="Q16" s="49" t="s">
        <v>128</v>
      </c>
    </row>
    <row r="17" spans="1:17" ht="15" customHeight="1">
      <c r="A17" s="86">
        <v>9</v>
      </c>
      <c r="B17" s="27" t="s">
        <v>134</v>
      </c>
      <c r="C17" s="21">
        <v>36923</v>
      </c>
      <c r="D17" s="50" t="s">
        <v>422</v>
      </c>
      <c r="E17" s="67">
        <v>53.7</v>
      </c>
      <c r="F17" s="62">
        <v>24</v>
      </c>
      <c r="G17" s="61">
        <v>26</v>
      </c>
      <c r="H17" s="61">
        <v>28</v>
      </c>
      <c r="I17" s="88">
        <f>MAX(F17:H17)</f>
        <v>28</v>
      </c>
      <c r="J17" s="23">
        <v>30</v>
      </c>
      <c r="K17" s="20">
        <v>32</v>
      </c>
      <c r="L17" s="20">
        <v>34</v>
      </c>
      <c r="M17" s="89">
        <f>MAX(J17:L17)</f>
        <v>34</v>
      </c>
      <c r="N17" s="90">
        <f>SUM(I17,M17)</f>
        <v>62</v>
      </c>
      <c r="O17" s="79">
        <v>1</v>
      </c>
      <c r="P17" s="38">
        <f t="shared" si="0"/>
        <v>98.0171410539354</v>
      </c>
      <c r="Q17" s="27" t="s">
        <v>129</v>
      </c>
    </row>
    <row r="18" spans="1:17" ht="15" customHeight="1">
      <c r="A18" s="191"/>
      <c r="B18" s="117" t="s">
        <v>137</v>
      </c>
      <c r="C18" s="118" t="s">
        <v>138</v>
      </c>
      <c r="D18" s="196" t="s">
        <v>98</v>
      </c>
      <c r="E18" s="192"/>
      <c r="F18" s="197"/>
      <c r="G18" s="124"/>
      <c r="H18" s="124"/>
      <c r="I18" s="122">
        <f>MAX(F18:H18)</f>
        <v>0</v>
      </c>
      <c r="J18" s="123"/>
      <c r="K18" s="124"/>
      <c r="L18" s="124"/>
      <c r="M18" s="125">
        <f>MAX(J18:L18)</f>
        <v>0</v>
      </c>
      <c r="N18" s="126">
        <f>SUM(I18,M18)</f>
        <v>0</v>
      </c>
      <c r="O18" s="127"/>
      <c r="P18" s="128">
        <f t="shared" si="0"/>
      </c>
      <c r="Q18" s="129" t="s">
        <v>104</v>
      </c>
    </row>
    <row r="19" spans="1:17" ht="15" customHeight="1" hidden="1">
      <c r="A19" s="71">
        <v>11</v>
      </c>
      <c r="B19" s="29"/>
      <c r="C19" s="28"/>
      <c r="D19" s="31"/>
      <c r="E19" s="67"/>
      <c r="F19" s="62"/>
      <c r="G19" s="61"/>
      <c r="H19" s="61"/>
      <c r="I19" s="88">
        <f aca="true" t="shared" si="1" ref="I19:I30">MAX(F19:H19)</f>
        <v>0</v>
      </c>
      <c r="J19" s="23"/>
      <c r="K19" s="20"/>
      <c r="L19" s="20"/>
      <c r="M19" s="89">
        <f aca="true" t="shared" si="2" ref="M19:M30">MAX(J19:L19)</f>
        <v>0</v>
      </c>
      <c r="N19" s="90">
        <f aca="true" t="shared" si="3" ref="N19:N30">SUM(I19,M19)</f>
        <v>0</v>
      </c>
      <c r="O19" s="79"/>
      <c r="P19" s="38">
        <f aca="true" t="shared" si="4" ref="P19:P30">IF(ISERROR(N19*10^(0.75194503*(LOG10(E19/175.508))^2)),"",N19*10^(0.75194503*(LOG10(E19/175.508))^2))</f>
      </c>
      <c r="Q19" s="63"/>
    </row>
    <row r="20" spans="1:17" ht="15" customHeight="1" hidden="1">
      <c r="A20" s="86">
        <v>12</v>
      </c>
      <c r="B20" s="30"/>
      <c r="C20" s="55"/>
      <c r="D20" s="51"/>
      <c r="E20" s="67"/>
      <c r="F20" s="62"/>
      <c r="G20" s="61"/>
      <c r="H20" s="61"/>
      <c r="I20" s="88">
        <f t="shared" si="1"/>
        <v>0</v>
      </c>
      <c r="J20" s="23"/>
      <c r="K20" s="20"/>
      <c r="L20" s="20"/>
      <c r="M20" s="89">
        <f t="shared" si="2"/>
        <v>0</v>
      </c>
      <c r="N20" s="90">
        <f t="shared" si="3"/>
        <v>0</v>
      </c>
      <c r="O20" s="79"/>
      <c r="P20" s="38">
        <f t="shared" si="4"/>
      </c>
      <c r="Q20" s="63"/>
    </row>
    <row r="21" spans="1:17" ht="15" customHeight="1" hidden="1">
      <c r="A21" s="86">
        <v>13</v>
      </c>
      <c r="B21" s="29"/>
      <c r="C21" s="28"/>
      <c r="D21" s="31"/>
      <c r="E21" s="66"/>
      <c r="F21" s="40"/>
      <c r="G21" s="41"/>
      <c r="H21" s="41"/>
      <c r="I21" s="88">
        <f t="shared" si="1"/>
        <v>0</v>
      </c>
      <c r="J21" s="23"/>
      <c r="K21" s="20"/>
      <c r="L21" s="20"/>
      <c r="M21" s="89">
        <f t="shared" si="2"/>
        <v>0</v>
      </c>
      <c r="N21" s="90">
        <f t="shared" si="3"/>
        <v>0</v>
      </c>
      <c r="O21" s="79"/>
      <c r="P21" s="38">
        <f t="shared" si="4"/>
      </c>
      <c r="Q21" s="49"/>
    </row>
    <row r="22" spans="1:18" ht="15" customHeight="1" hidden="1">
      <c r="A22" s="86">
        <v>14</v>
      </c>
      <c r="B22" s="27"/>
      <c r="C22" s="26"/>
      <c r="D22" s="50"/>
      <c r="E22" s="67"/>
      <c r="F22" s="54"/>
      <c r="G22" s="20"/>
      <c r="H22" s="20"/>
      <c r="I22" s="88">
        <f t="shared" si="1"/>
        <v>0</v>
      </c>
      <c r="J22" s="23"/>
      <c r="K22" s="20"/>
      <c r="L22" s="20"/>
      <c r="M22" s="89">
        <f t="shared" si="2"/>
        <v>0</v>
      </c>
      <c r="N22" s="90">
        <f t="shared" si="3"/>
        <v>0</v>
      </c>
      <c r="O22" s="79"/>
      <c r="P22" s="38">
        <f t="shared" si="4"/>
      </c>
      <c r="Q22" s="63"/>
      <c r="R22" s="75"/>
    </row>
    <row r="23" spans="1:18" ht="15" customHeight="1" hidden="1">
      <c r="A23" s="71">
        <v>15</v>
      </c>
      <c r="B23" s="32"/>
      <c r="C23" s="36"/>
      <c r="D23" s="48"/>
      <c r="E23" s="66"/>
      <c r="F23" s="83"/>
      <c r="G23" s="57"/>
      <c r="H23" s="57"/>
      <c r="I23" s="88">
        <f t="shared" si="1"/>
        <v>0</v>
      </c>
      <c r="J23" s="23"/>
      <c r="K23" s="20"/>
      <c r="L23" s="20"/>
      <c r="M23" s="89">
        <f t="shared" si="2"/>
        <v>0</v>
      </c>
      <c r="N23" s="90">
        <f t="shared" si="3"/>
        <v>0</v>
      </c>
      <c r="O23" s="79"/>
      <c r="P23" s="38">
        <f t="shared" si="4"/>
      </c>
      <c r="Q23" s="63"/>
      <c r="R23" s="75"/>
    </row>
    <row r="24" spans="1:18" ht="15" customHeight="1" hidden="1">
      <c r="A24" s="86">
        <v>16</v>
      </c>
      <c r="B24" s="32"/>
      <c r="C24" s="36"/>
      <c r="D24" s="48"/>
      <c r="E24" s="67"/>
      <c r="F24" s="54"/>
      <c r="G24" s="20"/>
      <c r="H24" s="20"/>
      <c r="I24" s="88">
        <f t="shared" si="1"/>
        <v>0</v>
      </c>
      <c r="J24" s="23"/>
      <c r="K24" s="20"/>
      <c r="L24" s="20"/>
      <c r="M24" s="89">
        <f t="shared" si="2"/>
        <v>0</v>
      </c>
      <c r="N24" s="90">
        <f t="shared" si="3"/>
        <v>0</v>
      </c>
      <c r="O24" s="79"/>
      <c r="P24" s="38">
        <f t="shared" si="4"/>
      </c>
      <c r="Q24" s="59"/>
      <c r="R24" s="75"/>
    </row>
    <row r="25" spans="1:17" ht="15" customHeight="1" hidden="1">
      <c r="A25" s="86">
        <v>17</v>
      </c>
      <c r="B25" s="25"/>
      <c r="C25" s="26"/>
      <c r="D25" s="58"/>
      <c r="E25" s="72"/>
      <c r="F25" s="54"/>
      <c r="G25" s="20"/>
      <c r="H25" s="20"/>
      <c r="I25" s="88">
        <f t="shared" si="1"/>
        <v>0</v>
      </c>
      <c r="J25" s="23"/>
      <c r="K25" s="20"/>
      <c r="L25" s="20"/>
      <c r="M25" s="89">
        <f t="shared" si="2"/>
        <v>0</v>
      </c>
      <c r="N25" s="90">
        <f t="shared" si="3"/>
        <v>0</v>
      </c>
      <c r="O25" s="79"/>
      <c r="P25" s="38">
        <f t="shared" si="4"/>
      </c>
      <c r="Q25" s="63"/>
    </row>
    <row r="26" spans="1:17" ht="15" customHeight="1" hidden="1">
      <c r="A26" s="86">
        <v>18</v>
      </c>
      <c r="B26" s="32"/>
      <c r="C26" s="36"/>
      <c r="D26" s="48"/>
      <c r="E26" s="67"/>
      <c r="F26" s="54"/>
      <c r="G26" s="20"/>
      <c r="H26" s="20"/>
      <c r="I26" s="88">
        <f t="shared" si="1"/>
        <v>0</v>
      </c>
      <c r="J26" s="23"/>
      <c r="K26" s="20"/>
      <c r="L26" s="20"/>
      <c r="M26" s="89">
        <f t="shared" si="2"/>
        <v>0</v>
      </c>
      <c r="N26" s="90">
        <f t="shared" si="3"/>
        <v>0</v>
      </c>
      <c r="O26" s="79"/>
      <c r="P26" s="38">
        <f t="shared" si="4"/>
      </c>
      <c r="Q26" s="63"/>
    </row>
    <row r="27" spans="1:17" ht="15" customHeight="1" hidden="1">
      <c r="A27" s="71">
        <v>19</v>
      </c>
      <c r="B27" s="32"/>
      <c r="C27" s="47"/>
      <c r="D27" s="48"/>
      <c r="E27" s="66"/>
      <c r="F27" s="54"/>
      <c r="G27" s="20"/>
      <c r="H27" s="20"/>
      <c r="I27" s="88">
        <f t="shared" si="1"/>
        <v>0</v>
      </c>
      <c r="J27" s="23"/>
      <c r="K27" s="20"/>
      <c r="L27" s="20"/>
      <c r="M27" s="89">
        <f t="shared" si="2"/>
        <v>0</v>
      </c>
      <c r="N27" s="90">
        <f t="shared" si="3"/>
        <v>0</v>
      </c>
      <c r="O27" s="79"/>
      <c r="P27" s="38">
        <f t="shared" si="4"/>
      </c>
      <c r="Q27" s="59"/>
    </row>
    <row r="28" spans="1:17" ht="15" customHeight="1" hidden="1">
      <c r="A28" s="86">
        <v>20</v>
      </c>
      <c r="B28" s="32"/>
      <c r="C28" s="26"/>
      <c r="D28" s="48"/>
      <c r="E28" s="66"/>
      <c r="F28" s="22"/>
      <c r="G28" s="24"/>
      <c r="H28" s="24"/>
      <c r="I28" s="88">
        <f t="shared" si="1"/>
        <v>0</v>
      </c>
      <c r="J28" s="23"/>
      <c r="K28" s="20"/>
      <c r="L28" s="20"/>
      <c r="M28" s="89">
        <f t="shared" si="2"/>
        <v>0</v>
      </c>
      <c r="N28" s="90">
        <f t="shared" si="3"/>
        <v>0</v>
      </c>
      <c r="O28" s="79"/>
      <c r="P28" s="38">
        <f t="shared" si="4"/>
      </c>
      <c r="Q28" s="49"/>
    </row>
    <row r="29" spans="1:17" ht="15" customHeight="1" hidden="1">
      <c r="A29" s="86">
        <v>21</v>
      </c>
      <c r="B29" s="27"/>
      <c r="C29" s="26"/>
      <c r="D29" s="50"/>
      <c r="E29" s="73"/>
      <c r="F29" s="40"/>
      <c r="G29" s="41"/>
      <c r="H29" s="41"/>
      <c r="I29" s="88">
        <f t="shared" si="1"/>
        <v>0</v>
      </c>
      <c r="J29" s="23"/>
      <c r="K29" s="20"/>
      <c r="L29" s="20"/>
      <c r="M29" s="89">
        <f t="shared" si="2"/>
        <v>0</v>
      </c>
      <c r="N29" s="90">
        <f t="shared" si="3"/>
        <v>0</v>
      </c>
      <c r="O29" s="79"/>
      <c r="P29" s="38">
        <f t="shared" si="4"/>
      </c>
      <c r="Q29" s="63"/>
    </row>
    <row r="30" spans="1:17" ht="15" customHeight="1" hidden="1">
      <c r="A30" s="86">
        <v>22</v>
      </c>
      <c r="B30" s="34"/>
      <c r="C30" s="37"/>
      <c r="D30" s="9"/>
      <c r="E30" s="85"/>
      <c r="F30" s="40"/>
      <c r="G30" s="41"/>
      <c r="H30" s="44"/>
      <c r="I30" s="88">
        <f t="shared" si="1"/>
        <v>0</v>
      </c>
      <c r="J30" s="23"/>
      <c r="K30" s="20"/>
      <c r="L30" s="20"/>
      <c r="M30" s="89">
        <f t="shared" si="2"/>
        <v>0</v>
      </c>
      <c r="N30" s="90">
        <f t="shared" si="3"/>
        <v>0</v>
      </c>
      <c r="O30" s="79"/>
      <c r="P30" s="38">
        <f t="shared" si="4"/>
      </c>
      <c r="Q30" s="33"/>
    </row>
    <row r="32" spans="3:4" ht="12.75">
      <c r="C32" s="229"/>
      <c r="D32" s="230" t="s">
        <v>476</v>
      </c>
    </row>
    <row r="33" ht="12.75" hidden="1"/>
    <row r="34" spans="3:4" ht="12.75" hidden="1">
      <c r="C34" s="231"/>
      <c r="D34" s="230" t="s">
        <v>470</v>
      </c>
    </row>
    <row r="36" spans="3:13" ht="12.75">
      <c r="C36" s="232" t="s">
        <v>471</v>
      </c>
      <c r="M36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5:H17 J15:L17 J19:L30 F19:H30">
    <cfRule type="cellIs" priority="23" dxfId="0" operator="greaterThan" stopIfTrue="1">
      <formula>"n"</formula>
    </cfRule>
  </conditionalFormatting>
  <conditionalFormatting sqref="F18:H18 J18:L18">
    <cfRule type="cellIs" priority="13" dxfId="71" operator="greaterThan">
      <formula>"n"</formula>
    </cfRule>
    <cfRule type="cellIs" priority="14" dxfId="70" operator="greaterThan">
      <formula>"b"</formula>
    </cfRule>
    <cfRule type="cellIs" priority="15" dxfId="69" operator="greaterThan">
      <formula>0</formula>
    </cfRule>
  </conditionalFormatting>
  <conditionalFormatting sqref="F14:H14">
    <cfRule type="cellIs" priority="12" dxfId="0" operator="greaterThan" stopIfTrue="1">
      <formula>"n"</formula>
    </cfRule>
  </conditionalFormatting>
  <conditionalFormatting sqref="F10:H10">
    <cfRule type="cellIs" priority="11" dxfId="0" operator="greaterThan" stopIfTrue="1">
      <formula>"n"</formula>
    </cfRule>
  </conditionalFormatting>
  <conditionalFormatting sqref="F11:H11">
    <cfRule type="cellIs" priority="10" dxfId="0" operator="greaterThan" stopIfTrue="1">
      <formula>"n"</formula>
    </cfRule>
  </conditionalFormatting>
  <conditionalFormatting sqref="F9:H9">
    <cfRule type="cellIs" priority="9" dxfId="0" operator="greaterThan" stopIfTrue="1">
      <formula>"n"</formula>
    </cfRule>
  </conditionalFormatting>
  <conditionalFormatting sqref="F13:H13">
    <cfRule type="cellIs" priority="8" dxfId="0" operator="greaterThan" stopIfTrue="1">
      <formula>"n"</formula>
    </cfRule>
  </conditionalFormatting>
  <conditionalFormatting sqref="F12:H12">
    <cfRule type="cellIs" priority="7" dxfId="0" operator="greaterThan" stopIfTrue="1">
      <formula>"n"</formula>
    </cfRule>
  </conditionalFormatting>
  <conditionalFormatting sqref="J14:L14">
    <cfRule type="cellIs" priority="6" dxfId="0" operator="greaterThan" stopIfTrue="1">
      <formula>"n"</formula>
    </cfRule>
  </conditionalFormatting>
  <conditionalFormatting sqref="J10:L10">
    <cfRule type="cellIs" priority="5" dxfId="0" operator="greaterThan" stopIfTrue="1">
      <formula>"n"</formula>
    </cfRule>
  </conditionalFormatting>
  <conditionalFormatting sqref="J11:L11">
    <cfRule type="cellIs" priority="4" dxfId="0" operator="greaterThan" stopIfTrue="1">
      <formula>"n"</formula>
    </cfRule>
  </conditionalFormatting>
  <conditionalFormatting sqref="J9:L9">
    <cfRule type="cellIs" priority="3" dxfId="0" operator="greaterThan" stopIfTrue="1">
      <formula>"n"</formula>
    </cfRule>
  </conditionalFormatting>
  <conditionalFormatting sqref="J13:L13">
    <cfRule type="cellIs" priority="2" dxfId="0" operator="greaterThan" stopIfTrue="1">
      <formula>"n"</formula>
    </cfRule>
  </conditionalFormatting>
  <conditionalFormatting sqref="J12:L12">
    <cfRule type="cellIs" priority="1" dxfId="0" operator="greaterThan" stopIfTrue="1">
      <formula>"n"</formula>
    </cfRule>
  </conditionalFormatting>
  <dataValidations count="1">
    <dataValidation type="whole" allowBlank="1" sqref="F21:H30 F11:H12 F18:H18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apas17">
    <tabColor rgb="FF00B0F0"/>
    <pageSetUpPr fitToPage="1"/>
  </sheetPr>
  <dimension ref="A1:R41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23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5" t="s">
        <v>154</v>
      </c>
      <c r="C9" s="46" t="s">
        <v>155</v>
      </c>
      <c r="D9" s="80" t="s">
        <v>94</v>
      </c>
      <c r="E9" s="70">
        <v>61.6</v>
      </c>
      <c r="F9" s="23">
        <v>90</v>
      </c>
      <c r="G9" s="20" t="s">
        <v>444</v>
      </c>
      <c r="H9" s="20" t="s">
        <v>444</v>
      </c>
      <c r="I9" s="88">
        <f aca="true" t="shared" si="0" ref="I9:I15">MAX(F9:H9)</f>
        <v>90</v>
      </c>
      <c r="J9" s="54" t="s">
        <v>445</v>
      </c>
      <c r="K9" s="20">
        <v>105</v>
      </c>
      <c r="L9" s="20" t="s">
        <v>446</v>
      </c>
      <c r="M9" s="89">
        <f aca="true" t="shared" si="1" ref="M9:M15">MAX(J9:L9)</f>
        <v>105</v>
      </c>
      <c r="N9" s="90">
        <f aca="true" t="shared" si="2" ref="N9:N15">SUM(I9,M9)</f>
        <v>195</v>
      </c>
      <c r="O9" s="79">
        <v>20</v>
      </c>
      <c r="P9" s="38">
        <f aca="true" t="shared" si="3" ref="P9:P15">IF(ISERROR(N9*10^(0.75194503*(LOG10(E9/175.508))^2)),"",N9*10^(0.75194503*(LOG10(E9/175.508))^2))</f>
        <v>278.9407083449037</v>
      </c>
      <c r="Q9" s="63" t="s">
        <v>105</v>
      </c>
      <c r="R9"/>
    </row>
    <row r="10" spans="1:18" ht="15" customHeight="1">
      <c r="A10" s="56">
        <v>2</v>
      </c>
      <c r="B10" s="25" t="s">
        <v>203</v>
      </c>
      <c r="C10" s="21">
        <v>37135</v>
      </c>
      <c r="D10" s="58" t="s">
        <v>426</v>
      </c>
      <c r="E10" s="94">
        <v>57.05</v>
      </c>
      <c r="F10" s="23">
        <v>65</v>
      </c>
      <c r="G10" s="20" t="s">
        <v>72</v>
      </c>
      <c r="H10" s="20">
        <v>70</v>
      </c>
      <c r="I10" s="88">
        <f t="shared" si="0"/>
        <v>70</v>
      </c>
      <c r="J10" s="54">
        <v>80</v>
      </c>
      <c r="K10" s="20">
        <v>85</v>
      </c>
      <c r="L10" s="20" t="s">
        <v>447</v>
      </c>
      <c r="M10" s="89">
        <f t="shared" si="1"/>
        <v>85</v>
      </c>
      <c r="N10" s="90">
        <f t="shared" si="2"/>
        <v>155</v>
      </c>
      <c r="O10" s="79">
        <v>19</v>
      </c>
      <c r="P10" s="38">
        <f t="shared" si="3"/>
        <v>234.1171256980752</v>
      </c>
      <c r="Q10" s="27" t="s">
        <v>208</v>
      </c>
      <c r="R10"/>
    </row>
    <row r="11" spans="1:18" ht="15" customHeight="1">
      <c r="A11" s="71">
        <v>3</v>
      </c>
      <c r="B11" s="25" t="s">
        <v>448</v>
      </c>
      <c r="C11" s="26" t="s">
        <v>403</v>
      </c>
      <c r="D11" s="58" t="s">
        <v>401</v>
      </c>
      <c r="E11" s="69">
        <v>61.65</v>
      </c>
      <c r="F11" s="82" t="s">
        <v>145</v>
      </c>
      <c r="G11" s="61" t="s">
        <v>145</v>
      </c>
      <c r="H11" s="61">
        <v>63</v>
      </c>
      <c r="I11" s="88">
        <f t="shared" si="0"/>
        <v>63</v>
      </c>
      <c r="J11" s="62">
        <v>79</v>
      </c>
      <c r="K11" s="61">
        <v>83</v>
      </c>
      <c r="L11" s="61">
        <v>85</v>
      </c>
      <c r="M11" s="89">
        <f t="shared" si="1"/>
        <v>85</v>
      </c>
      <c r="N11" s="90">
        <f t="shared" si="2"/>
        <v>148</v>
      </c>
      <c r="O11" s="79">
        <v>18</v>
      </c>
      <c r="P11" s="38">
        <f t="shared" si="3"/>
        <v>211.5914583399235</v>
      </c>
      <c r="Q11" s="63" t="s">
        <v>405</v>
      </c>
      <c r="R11"/>
    </row>
    <row r="12" spans="1:18" ht="15" customHeight="1">
      <c r="A12" s="71">
        <v>4</v>
      </c>
      <c r="B12" s="27" t="s">
        <v>204</v>
      </c>
      <c r="C12" s="26">
        <v>37191</v>
      </c>
      <c r="D12" s="58" t="s">
        <v>426</v>
      </c>
      <c r="E12" s="70">
        <v>60.15</v>
      </c>
      <c r="F12" s="82">
        <v>60</v>
      </c>
      <c r="G12" s="61" t="s">
        <v>125</v>
      </c>
      <c r="H12" s="61">
        <v>65</v>
      </c>
      <c r="I12" s="88">
        <f t="shared" si="0"/>
        <v>65</v>
      </c>
      <c r="J12" s="62">
        <v>75</v>
      </c>
      <c r="K12" s="61" t="s">
        <v>45</v>
      </c>
      <c r="L12" s="61">
        <v>80</v>
      </c>
      <c r="M12" s="89">
        <f t="shared" si="1"/>
        <v>80</v>
      </c>
      <c r="N12" s="90">
        <f t="shared" si="2"/>
        <v>145</v>
      </c>
      <c r="O12" s="79">
        <v>17</v>
      </c>
      <c r="P12" s="38">
        <f t="shared" si="3"/>
        <v>210.86290079473736</v>
      </c>
      <c r="Q12" s="63" t="s">
        <v>208</v>
      </c>
      <c r="R12"/>
    </row>
    <row r="13" spans="1:18" ht="15" customHeight="1">
      <c r="A13" s="56">
        <v>5</v>
      </c>
      <c r="B13" s="19" t="s">
        <v>148</v>
      </c>
      <c r="C13" s="17" t="s">
        <v>149</v>
      </c>
      <c r="D13" s="18" t="s">
        <v>94</v>
      </c>
      <c r="E13" s="70">
        <v>58.7</v>
      </c>
      <c r="F13" s="82">
        <v>60</v>
      </c>
      <c r="G13" s="61">
        <v>65</v>
      </c>
      <c r="H13" s="61" t="s">
        <v>449</v>
      </c>
      <c r="I13" s="88">
        <f t="shared" si="0"/>
        <v>65</v>
      </c>
      <c r="J13" s="62">
        <v>75</v>
      </c>
      <c r="K13" s="61">
        <v>78</v>
      </c>
      <c r="L13" s="61" t="s">
        <v>442</v>
      </c>
      <c r="M13" s="89">
        <f t="shared" si="1"/>
        <v>78</v>
      </c>
      <c r="N13" s="90">
        <f t="shared" si="2"/>
        <v>143</v>
      </c>
      <c r="O13" s="79">
        <v>16</v>
      </c>
      <c r="P13" s="38">
        <f t="shared" si="3"/>
        <v>211.57511469563667</v>
      </c>
      <c r="Q13" s="63" t="s">
        <v>160</v>
      </c>
      <c r="R13"/>
    </row>
    <row r="14" spans="1:17" ht="15" customHeight="1">
      <c r="A14" s="56">
        <v>6</v>
      </c>
      <c r="B14" s="32" t="s">
        <v>205</v>
      </c>
      <c r="C14" s="36">
        <v>37296</v>
      </c>
      <c r="D14" s="58" t="s">
        <v>426</v>
      </c>
      <c r="E14" s="69">
        <v>58.8</v>
      </c>
      <c r="F14" s="95">
        <v>65</v>
      </c>
      <c r="G14" s="39">
        <v>67</v>
      </c>
      <c r="H14" s="39" t="s">
        <v>72</v>
      </c>
      <c r="I14" s="88">
        <f t="shared" si="0"/>
        <v>67</v>
      </c>
      <c r="J14" s="68">
        <v>70</v>
      </c>
      <c r="K14" s="39" t="s">
        <v>360</v>
      </c>
      <c r="L14" s="39" t="s">
        <v>282</v>
      </c>
      <c r="M14" s="89">
        <f t="shared" si="1"/>
        <v>70</v>
      </c>
      <c r="N14" s="90">
        <f t="shared" si="2"/>
        <v>137</v>
      </c>
      <c r="O14" s="79">
        <v>15</v>
      </c>
      <c r="P14" s="38">
        <f t="shared" si="3"/>
        <v>202.45137444517343</v>
      </c>
      <c r="Q14" s="49" t="s">
        <v>208</v>
      </c>
    </row>
    <row r="15" spans="1:17" ht="15" customHeight="1">
      <c r="A15" s="179">
        <v>7</v>
      </c>
      <c r="B15" s="180" t="s">
        <v>80</v>
      </c>
      <c r="C15" s="131" t="s">
        <v>81</v>
      </c>
      <c r="D15" s="181" t="s">
        <v>18</v>
      </c>
      <c r="E15" s="224">
        <v>61.5</v>
      </c>
      <c r="F15" s="137">
        <v>70</v>
      </c>
      <c r="G15" s="138">
        <v>73</v>
      </c>
      <c r="H15" s="138">
        <v>75</v>
      </c>
      <c r="I15" s="136">
        <f t="shared" si="0"/>
        <v>75</v>
      </c>
      <c r="J15" s="137">
        <v>80</v>
      </c>
      <c r="K15" s="138">
        <v>85</v>
      </c>
      <c r="L15" s="138" t="s">
        <v>82</v>
      </c>
      <c r="M15" s="139">
        <f t="shared" si="1"/>
        <v>85</v>
      </c>
      <c r="N15" s="140">
        <f t="shared" si="2"/>
        <v>160</v>
      </c>
      <c r="O15" s="141">
        <v>14</v>
      </c>
      <c r="P15" s="142">
        <f t="shared" si="3"/>
        <v>229.1290541650518</v>
      </c>
      <c r="Q15" s="143" t="s">
        <v>83</v>
      </c>
    </row>
    <row r="16" spans="1:17" ht="15" customHeight="1">
      <c r="A16" s="86">
        <v>8</v>
      </c>
      <c r="B16" s="27" t="s">
        <v>354</v>
      </c>
      <c r="C16" s="21" t="s">
        <v>355</v>
      </c>
      <c r="D16" s="50" t="s">
        <v>429</v>
      </c>
      <c r="E16" s="104">
        <v>60</v>
      </c>
      <c r="F16" s="54">
        <v>58</v>
      </c>
      <c r="G16" s="20">
        <v>62</v>
      </c>
      <c r="H16" s="20">
        <v>65</v>
      </c>
      <c r="I16" s="88">
        <f aca="true" t="shared" si="4" ref="I16:I35">MAX(F16:H16)</f>
        <v>65</v>
      </c>
      <c r="J16" s="23">
        <v>75</v>
      </c>
      <c r="K16" s="20" t="s">
        <v>45</v>
      </c>
      <c r="L16" s="20">
        <v>80</v>
      </c>
      <c r="M16" s="89">
        <f aca="true" t="shared" si="5" ref="M16:M35">MAX(J16:L16)</f>
        <v>80</v>
      </c>
      <c r="N16" s="90">
        <f aca="true" t="shared" si="6" ref="N16:N35">SUM(I16,M16)</f>
        <v>145</v>
      </c>
      <c r="O16" s="79">
        <v>13</v>
      </c>
      <c r="P16" s="38">
        <f aca="true" t="shared" si="7" ref="P16:P35">IF(ISERROR(N16*10^(0.75194503*(LOG10(E16/175.508))^2)),"",N16*10^(0.75194503*(LOG10(E16/175.508))^2))</f>
        <v>211.23188679684233</v>
      </c>
      <c r="Q16" s="49" t="s">
        <v>345</v>
      </c>
    </row>
    <row r="17" spans="1:17" ht="15" customHeight="1">
      <c r="A17" s="86">
        <v>9</v>
      </c>
      <c r="B17" s="32" t="s">
        <v>142</v>
      </c>
      <c r="C17" s="36" t="s">
        <v>143</v>
      </c>
      <c r="D17" s="48" t="s">
        <v>94</v>
      </c>
      <c r="E17" s="64">
        <v>61.3</v>
      </c>
      <c r="F17" s="54">
        <v>60</v>
      </c>
      <c r="G17" s="20">
        <v>62</v>
      </c>
      <c r="H17" s="20" t="s">
        <v>145</v>
      </c>
      <c r="I17" s="88">
        <f t="shared" si="4"/>
        <v>62</v>
      </c>
      <c r="J17" s="23">
        <v>68</v>
      </c>
      <c r="K17" s="20">
        <v>70</v>
      </c>
      <c r="L17" s="20" t="s">
        <v>140</v>
      </c>
      <c r="M17" s="89">
        <f t="shared" si="5"/>
        <v>70</v>
      </c>
      <c r="N17" s="90">
        <f t="shared" si="6"/>
        <v>132</v>
      </c>
      <c r="O17" s="79">
        <v>12</v>
      </c>
      <c r="P17" s="38">
        <f t="shared" si="7"/>
        <v>189.45431867769742</v>
      </c>
      <c r="Q17" s="49" t="s">
        <v>105</v>
      </c>
    </row>
    <row r="18" spans="1:17" ht="15" customHeight="1">
      <c r="A18" s="86">
        <v>10</v>
      </c>
      <c r="B18" s="32" t="s">
        <v>156</v>
      </c>
      <c r="C18" s="36" t="s">
        <v>157</v>
      </c>
      <c r="D18" s="48" t="s">
        <v>158</v>
      </c>
      <c r="E18" s="73">
        <v>61.5</v>
      </c>
      <c r="F18" s="62">
        <v>58</v>
      </c>
      <c r="G18" s="61" t="s">
        <v>159</v>
      </c>
      <c r="H18" s="61">
        <v>60</v>
      </c>
      <c r="I18" s="88">
        <f t="shared" si="4"/>
        <v>60</v>
      </c>
      <c r="J18" s="23">
        <v>65</v>
      </c>
      <c r="K18" s="20">
        <v>70</v>
      </c>
      <c r="L18" s="20">
        <v>72</v>
      </c>
      <c r="M18" s="89">
        <f t="shared" si="5"/>
        <v>72</v>
      </c>
      <c r="N18" s="90">
        <f t="shared" si="6"/>
        <v>132</v>
      </c>
      <c r="O18" s="79">
        <v>11</v>
      </c>
      <c r="P18" s="38">
        <f t="shared" si="7"/>
        <v>189.03146968616772</v>
      </c>
      <c r="Q18" s="63" t="s">
        <v>162</v>
      </c>
    </row>
    <row r="19" spans="1:17" ht="15" customHeight="1">
      <c r="A19" s="86">
        <v>11</v>
      </c>
      <c r="B19" s="29" t="s">
        <v>406</v>
      </c>
      <c r="C19" s="28" t="s">
        <v>268</v>
      </c>
      <c r="D19" s="31" t="s">
        <v>428</v>
      </c>
      <c r="E19" s="67">
        <v>60</v>
      </c>
      <c r="F19" s="62">
        <v>50</v>
      </c>
      <c r="G19" s="61">
        <v>55</v>
      </c>
      <c r="H19" s="61">
        <v>58</v>
      </c>
      <c r="I19" s="88">
        <f t="shared" si="4"/>
        <v>58</v>
      </c>
      <c r="J19" s="23">
        <v>60</v>
      </c>
      <c r="K19" s="20">
        <v>65</v>
      </c>
      <c r="L19" s="20">
        <v>70</v>
      </c>
      <c r="M19" s="89">
        <f t="shared" si="5"/>
        <v>70</v>
      </c>
      <c r="N19" s="90">
        <f t="shared" si="6"/>
        <v>128</v>
      </c>
      <c r="O19" s="79">
        <v>10</v>
      </c>
      <c r="P19" s="38">
        <f t="shared" si="7"/>
        <v>186.46676903445393</v>
      </c>
      <c r="Q19" s="63" t="s">
        <v>240</v>
      </c>
    </row>
    <row r="20" spans="1:17" ht="15" customHeight="1">
      <c r="A20" s="86">
        <v>12</v>
      </c>
      <c r="B20" s="29" t="s">
        <v>68</v>
      </c>
      <c r="C20" s="28" t="s">
        <v>69</v>
      </c>
      <c r="D20" s="31" t="s">
        <v>441</v>
      </c>
      <c r="E20" s="67">
        <v>60</v>
      </c>
      <c r="F20" s="62">
        <v>50</v>
      </c>
      <c r="G20" s="61">
        <v>53</v>
      </c>
      <c r="H20" s="61">
        <v>56</v>
      </c>
      <c r="I20" s="88">
        <f t="shared" si="4"/>
        <v>56</v>
      </c>
      <c r="J20" s="23">
        <v>65</v>
      </c>
      <c r="K20" s="20">
        <v>70</v>
      </c>
      <c r="L20" s="20">
        <v>72</v>
      </c>
      <c r="M20" s="89">
        <f t="shared" si="5"/>
        <v>72</v>
      </c>
      <c r="N20" s="90">
        <f t="shared" si="6"/>
        <v>128</v>
      </c>
      <c r="O20" s="79">
        <v>9</v>
      </c>
      <c r="P20" s="38">
        <f t="shared" si="7"/>
        <v>186.46676903445393</v>
      </c>
      <c r="Q20" s="59" t="s">
        <v>65</v>
      </c>
    </row>
    <row r="21" spans="1:17" ht="15" customHeight="1">
      <c r="A21" s="86">
        <v>13</v>
      </c>
      <c r="B21" s="25" t="s">
        <v>407</v>
      </c>
      <c r="C21" s="21" t="s">
        <v>270</v>
      </c>
      <c r="D21" s="58" t="s">
        <v>428</v>
      </c>
      <c r="E21" s="72">
        <v>57</v>
      </c>
      <c r="F21" s="68">
        <v>50</v>
      </c>
      <c r="G21" s="39">
        <v>55</v>
      </c>
      <c r="H21" s="39">
        <v>57</v>
      </c>
      <c r="I21" s="88">
        <f>MAX(F21:H21)</f>
        <v>57</v>
      </c>
      <c r="J21" s="23">
        <v>60</v>
      </c>
      <c r="K21" s="20">
        <v>65</v>
      </c>
      <c r="L21" s="20">
        <v>69</v>
      </c>
      <c r="M21" s="89">
        <f>MAX(J21:L21)</f>
        <v>69</v>
      </c>
      <c r="N21" s="90">
        <f>SUM(I21,M21)</f>
        <v>126</v>
      </c>
      <c r="O21" s="79">
        <v>8</v>
      </c>
      <c r="P21" s="38">
        <f>IF(ISERROR(N21*10^(0.75194503*(LOG10(E21/175.508))^2)),"",N21*10^(0.75194503*(LOG10(E21/175.508))^2))</f>
        <v>190.43712947728707</v>
      </c>
      <c r="Q21" s="27" t="s">
        <v>254</v>
      </c>
    </row>
    <row r="22" spans="1:17" ht="15" customHeight="1">
      <c r="A22" s="86">
        <v>14</v>
      </c>
      <c r="B22" s="32" t="s">
        <v>70</v>
      </c>
      <c r="C22" s="36" t="s">
        <v>71</v>
      </c>
      <c r="D22" s="48" t="s">
        <v>441</v>
      </c>
      <c r="E22" s="66">
        <v>61.2</v>
      </c>
      <c r="F22" s="62">
        <v>50</v>
      </c>
      <c r="G22" s="61">
        <v>53</v>
      </c>
      <c r="H22" s="61">
        <v>56</v>
      </c>
      <c r="I22" s="88">
        <f>MAX(F22:H22)</f>
        <v>56</v>
      </c>
      <c r="J22" s="23">
        <v>65</v>
      </c>
      <c r="K22" s="20" t="s">
        <v>72</v>
      </c>
      <c r="L22" s="20">
        <v>70</v>
      </c>
      <c r="M22" s="89">
        <f>MAX(J22:L22)</f>
        <v>70</v>
      </c>
      <c r="N22" s="90">
        <f>SUM(I22,M22)</f>
        <v>126</v>
      </c>
      <c r="O22" s="79">
        <v>7</v>
      </c>
      <c r="P22" s="38">
        <f>IF(ISERROR(N22*10^(0.75194503*(LOG10(E22/175.508))^2)),"",N22*10^(0.75194503*(LOG10(E22/175.508))^2))</f>
        <v>181.04587871607902</v>
      </c>
      <c r="Q22" s="63" t="s">
        <v>55</v>
      </c>
    </row>
    <row r="23" spans="1:17" ht="15" customHeight="1">
      <c r="A23" s="86">
        <v>15</v>
      </c>
      <c r="B23" s="30" t="s">
        <v>206</v>
      </c>
      <c r="C23" s="53">
        <v>37251</v>
      </c>
      <c r="D23" s="51" t="s">
        <v>207</v>
      </c>
      <c r="E23" s="74">
        <v>61.3</v>
      </c>
      <c r="F23" s="62">
        <v>50</v>
      </c>
      <c r="G23" s="61" t="s">
        <v>281</v>
      </c>
      <c r="H23" s="61">
        <v>55</v>
      </c>
      <c r="I23" s="88">
        <f>MAX(F23:H23)</f>
        <v>55</v>
      </c>
      <c r="J23" s="23">
        <v>66</v>
      </c>
      <c r="K23" s="20">
        <v>70</v>
      </c>
      <c r="L23" s="20" t="s">
        <v>140</v>
      </c>
      <c r="M23" s="89">
        <f>MAX(J23:L23)</f>
        <v>70</v>
      </c>
      <c r="N23" s="90">
        <f>SUM(I23,M23)</f>
        <v>125</v>
      </c>
      <c r="O23" s="79">
        <v>6</v>
      </c>
      <c r="P23" s="38">
        <f>IF(ISERROR(N23*10^(0.75194503*(LOG10(E23/175.508))^2)),"",N23*10^(0.75194503*(LOG10(E23/175.508))^2))</f>
        <v>179.40749874781952</v>
      </c>
      <c r="Q23" s="27" t="s">
        <v>209</v>
      </c>
    </row>
    <row r="24" spans="1:17" ht="15" customHeight="1">
      <c r="A24" s="86">
        <v>16</v>
      </c>
      <c r="B24" s="29" t="s">
        <v>337</v>
      </c>
      <c r="C24" s="28" t="s">
        <v>338</v>
      </c>
      <c r="D24" s="31" t="s">
        <v>437</v>
      </c>
      <c r="E24" s="67">
        <v>61.4</v>
      </c>
      <c r="F24" s="62" t="s">
        <v>79</v>
      </c>
      <c r="G24" s="61">
        <v>50</v>
      </c>
      <c r="H24" s="61">
        <v>55</v>
      </c>
      <c r="I24" s="88">
        <f t="shared" si="4"/>
        <v>55</v>
      </c>
      <c r="J24" s="23">
        <v>56</v>
      </c>
      <c r="K24" s="20">
        <v>61</v>
      </c>
      <c r="L24" s="20">
        <v>65</v>
      </c>
      <c r="M24" s="89">
        <f t="shared" si="5"/>
        <v>65</v>
      </c>
      <c r="N24" s="90">
        <f t="shared" si="6"/>
        <v>120</v>
      </c>
      <c r="O24" s="79">
        <v>5</v>
      </c>
      <c r="P24" s="38">
        <f t="shared" si="7"/>
        <v>172.03858180111263</v>
      </c>
      <c r="Q24" s="63" t="s">
        <v>329</v>
      </c>
    </row>
    <row r="25" spans="1:17" ht="15" customHeight="1">
      <c r="A25" s="86">
        <v>17</v>
      </c>
      <c r="B25" s="32" t="s">
        <v>152</v>
      </c>
      <c r="C25" s="36" t="s">
        <v>153</v>
      </c>
      <c r="D25" s="48" t="s">
        <v>98</v>
      </c>
      <c r="E25" s="66">
        <v>61</v>
      </c>
      <c r="F25" s="62">
        <v>45</v>
      </c>
      <c r="G25" s="61">
        <v>48</v>
      </c>
      <c r="H25" s="61" t="s">
        <v>79</v>
      </c>
      <c r="I25" s="88">
        <f t="shared" si="4"/>
        <v>48</v>
      </c>
      <c r="J25" s="23">
        <v>65</v>
      </c>
      <c r="K25" s="20">
        <v>70</v>
      </c>
      <c r="L25" s="20">
        <v>72</v>
      </c>
      <c r="M25" s="89">
        <f t="shared" si="5"/>
        <v>72</v>
      </c>
      <c r="N25" s="90">
        <f t="shared" si="6"/>
        <v>120</v>
      </c>
      <c r="O25" s="79">
        <v>4</v>
      </c>
      <c r="P25" s="38">
        <f t="shared" si="7"/>
        <v>172.81405270859443</v>
      </c>
      <c r="Q25" s="33" t="s">
        <v>104</v>
      </c>
    </row>
    <row r="26" spans="1:17" ht="15" customHeight="1">
      <c r="A26" s="86">
        <v>18</v>
      </c>
      <c r="B26" s="30" t="s">
        <v>408</v>
      </c>
      <c r="C26" s="55" t="s">
        <v>272</v>
      </c>
      <c r="D26" s="51" t="s">
        <v>464</v>
      </c>
      <c r="E26" s="67">
        <v>61</v>
      </c>
      <c r="F26" s="62">
        <v>40</v>
      </c>
      <c r="G26" s="61">
        <v>45</v>
      </c>
      <c r="H26" s="61">
        <v>50</v>
      </c>
      <c r="I26" s="88">
        <f t="shared" si="4"/>
        <v>50</v>
      </c>
      <c r="J26" s="23">
        <v>60</v>
      </c>
      <c r="K26" s="20">
        <v>65</v>
      </c>
      <c r="L26" s="20" t="s">
        <v>273</v>
      </c>
      <c r="M26" s="89">
        <f t="shared" si="5"/>
        <v>65</v>
      </c>
      <c r="N26" s="90">
        <f t="shared" si="6"/>
        <v>115</v>
      </c>
      <c r="O26" s="79">
        <v>3</v>
      </c>
      <c r="P26" s="38">
        <f t="shared" si="7"/>
        <v>165.61346717906966</v>
      </c>
      <c r="Q26" s="63" t="s">
        <v>262</v>
      </c>
    </row>
    <row r="27" spans="1:18" ht="15" customHeight="1">
      <c r="A27" s="86">
        <v>19</v>
      </c>
      <c r="B27" s="32" t="s">
        <v>150</v>
      </c>
      <c r="C27" s="45" t="s">
        <v>151</v>
      </c>
      <c r="D27" s="48" t="s">
        <v>115</v>
      </c>
      <c r="E27" s="73">
        <v>61.8</v>
      </c>
      <c r="F27" s="62">
        <v>45</v>
      </c>
      <c r="G27" s="61">
        <v>47</v>
      </c>
      <c r="H27" s="61">
        <v>50</v>
      </c>
      <c r="I27" s="88">
        <f t="shared" si="4"/>
        <v>50</v>
      </c>
      <c r="J27" s="23">
        <v>60</v>
      </c>
      <c r="K27" s="20">
        <v>64</v>
      </c>
      <c r="L27" s="20" t="s">
        <v>136</v>
      </c>
      <c r="M27" s="89">
        <f t="shared" si="5"/>
        <v>64</v>
      </c>
      <c r="N27" s="90">
        <f t="shared" si="6"/>
        <v>114</v>
      </c>
      <c r="O27" s="79">
        <v>2</v>
      </c>
      <c r="P27" s="38">
        <f t="shared" si="7"/>
        <v>162.71250849082452</v>
      </c>
      <c r="Q27" s="63" t="s">
        <v>161</v>
      </c>
      <c r="R27" s="75"/>
    </row>
    <row r="28" spans="1:18" ht="15" customHeight="1">
      <c r="A28" s="86">
        <v>20</v>
      </c>
      <c r="B28" s="27" t="s">
        <v>146</v>
      </c>
      <c r="C28" s="21" t="s">
        <v>147</v>
      </c>
      <c r="D28" s="50" t="s">
        <v>422</v>
      </c>
      <c r="E28" s="73">
        <v>59.9</v>
      </c>
      <c r="F28" s="54">
        <v>35</v>
      </c>
      <c r="G28" s="20">
        <v>40</v>
      </c>
      <c r="H28" s="20">
        <v>42</v>
      </c>
      <c r="I28" s="88">
        <f t="shared" si="4"/>
        <v>42</v>
      </c>
      <c r="J28" s="23">
        <v>55</v>
      </c>
      <c r="K28" s="20">
        <v>60</v>
      </c>
      <c r="L28" s="20">
        <v>62</v>
      </c>
      <c r="M28" s="89">
        <f t="shared" si="5"/>
        <v>62</v>
      </c>
      <c r="N28" s="90">
        <f t="shared" si="6"/>
        <v>104</v>
      </c>
      <c r="O28" s="79">
        <v>1</v>
      </c>
      <c r="P28" s="38">
        <f t="shared" si="7"/>
        <v>151.68165446962573</v>
      </c>
      <c r="Q28" s="27" t="s">
        <v>129</v>
      </c>
      <c r="R28" s="75"/>
    </row>
    <row r="29" spans="1:18" ht="15" customHeight="1" hidden="1">
      <c r="A29" s="86">
        <v>21</v>
      </c>
      <c r="B29" s="32"/>
      <c r="C29" s="36"/>
      <c r="D29" s="48"/>
      <c r="E29" s="64"/>
      <c r="F29" s="22"/>
      <c r="G29" s="24"/>
      <c r="H29" s="24"/>
      <c r="I29" s="88"/>
      <c r="J29" s="23"/>
      <c r="K29" s="20"/>
      <c r="L29" s="20"/>
      <c r="M29" s="89"/>
      <c r="N29" s="90"/>
      <c r="O29" s="79"/>
      <c r="P29" s="38"/>
      <c r="Q29" s="49"/>
      <c r="R29" s="75"/>
    </row>
    <row r="30" spans="1:17" ht="15" customHeight="1" hidden="1">
      <c r="A30" s="86">
        <v>21</v>
      </c>
      <c r="B30" s="25"/>
      <c r="C30" s="26"/>
      <c r="D30" s="58"/>
      <c r="E30" s="72"/>
      <c r="F30" s="54"/>
      <c r="G30" s="20"/>
      <c r="H30" s="20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63"/>
    </row>
    <row r="31" spans="1:17" ht="15" customHeight="1" hidden="1">
      <c r="A31" s="56">
        <v>22</v>
      </c>
      <c r="B31" s="32"/>
      <c r="C31" s="36"/>
      <c r="D31" s="48"/>
      <c r="E31" s="67"/>
      <c r="F31" s="54"/>
      <c r="G31" s="20"/>
      <c r="H31" s="20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63"/>
    </row>
    <row r="32" spans="1:17" ht="15" customHeight="1" hidden="1">
      <c r="A32" s="71">
        <v>23</v>
      </c>
      <c r="B32" s="32"/>
      <c r="C32" s="47"/>
      <c r="D32" s="48"/>
      <c r="E32" s="66"/>
      <c r="F32" s="54"/>
      <c r="G32" s="20"/>
      <c r="H32" s="20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59"/>
    </row>
    <row r="33" spans="1:17" ht="15" customHeight="1" hidden="1">
      <c r="A33" s="86">
        <v>24</v>
      </c>
      <c r="B33" s="32"/>
      <c r="C33" s="26"/>
      <c r="D33" s="48"/>
      <c r="E33" s="66"/>
      <c r="F33" s="22"/>
      <c r="G33" s="24"/>
      <c r="H33" s="24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49"/>
    </row>
    <row r="34" spans="1:17" ht="15" customHeight="1" hidden="1">
      <c r="A34" s="86">
        <v>25</v>
      </c>
      <c r="B34" s="27"/>
      <c r="C34" s="26"/>
      <c r="D34" s="50"/>
      <c r="E34" s="73"/>
      <c r="F34" s="40"/>
      <c r="G34" s="41"/>
      <c r="H34" s="41"/>
      <c r="I34" s="88">
        <f t="shared" si="4"/>
        <v>0</v>
      </c>
      <c r="J34" s="23"/>
      <c r="K34" s="20"/>
      <c r="L34" s="20"/>
      <c r="M34" s="89">
        <f t="shared" si="5"/>
        <v>0</v>
      </c>
      <c r="N34" s="90">
        <f t="shared" si="6"/>
        <v>0</v>
      </c>
      <c r="O34" s="79"/>
      <c r="P34" s="38">
        <f t="shared" si="7"/>
      </c>
      <c r="Q34" s="63"/>
    </row>
    <row r="35" spans="1:17" ht="15" customHeight="1" hidden="1">
      <c r="A35" s="56">
        <v>26</v>
      </c>
      <c r="B35" s="34"/>
      <c r="C35" s="37"/>
      <c r="D35" s="9"/>
      <c r="E35" s="85"/>
      <c r="F35" s="40"/>
      <c r="G35" s="41"/>
      <c r="H35" s="44"/>
      <c r="I35" s="88">
        <f t="shared" si="4"/>
        <v>0</v>
      </c>
      <c r="J35" s="23"/>
      <c r="K35" s="20"/>
      <c r="L35" s="20"/>
      <c r="M35" s="89">
        <f t="shared" si="5"/>
        <v>0</v>
      </c>
      <c r="N35" s="90">
        <f t="shared" si="6"/>
        <v>0</v>
      </c>
      <c r="O35" s="79"/>
      <c r="P35" s="38">
        <f t="shared" si="7"/>
      </c>
      <c r="Q35" s="33"/>
    </row>
    <row r="37" spans="3:4" ht="12.75" hidden="1">
      <c r="C37" s="229"/>
      <c r="D37" s="230" t="s">
        <v>469</v>
      </c>
    </row>
    <row r="38" ht="12.75" hidden="1"/>
    <row r="39" spans="3:4" ht="12.75">
      <c r="C39" s="231"/>
      <c r="D39" s="230" t="s">
        <v>477</v>
      </c>
    </row>
    <row r="41" spans="3:13" ht="12.75">
      <c r="C41" s="232" t="s">
        <v>471</v>
      </c>
      <c r="M41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6:L24 F16:H24 F30:H35 J30:L35">
    <cfRule type="cellIs" priority="17" dxfId="0" operator="greaterThan" stopIfTrue="1">
      <formula>"n"</formula>
    </cfRule>
  </conditionalFormatting>
  <conditionalFormatting sqref="F25:H26 J25:L26">
    <cfRule type="cellIs" priority="14" dxfId="0" operator="greaterThan" stopIfTrue="1">
      <formula>"n"</formula>
    </cfRule>
  </conditionalFormatting>
  <conditionalFormatting sqref="F27:H29 J27:L29">
    <cfRule type="cellIs" priority="13" dxfId="0" operator="greaterThan" stopIfTrue="1">
      <formula>"n"</formula>
    </cfRule>
  </conditionalFormatting>
  <conditionalFormatting sqref="F15:H15 J15:L15">
    <cfRule type="cellIs" priority="3" dxfId="0" operator="greaterThan" stopIfTrue="1">
      <formula>"n"</formula>
    </cfRule>
  </conditionalFormatting>
  <conditionalFormatting sqref="F9:H14">
    <cfRule type="cellIs" priority="2" dxfId="0" operator="greaterThan" stopIfTrue="1">
      <formula>"n"</formula>
    </cfRule>
  </conditionalFormatting>
  <conditionalFormatting sqref="J9:L14">
    <cfRule type="cellIs" priority="1" dxfId="0" operator="greaterThan" stopIfTrue="1">
      <formula>"n"</formula>
    </cfRule>
  </conditionalFormatting>
  <dataValidations count="1">
    <dataValidation type="whole" allowBlank="1" sqref="F30:H35 G11:H13 F11:F1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apas18">
    <tabColor rgb="FF00B0F0"/>
    <pageSetUpPr fitToPage="1"/>
  </sheetPr>
  <dimension ref="A1:R35"/>
  <sheetViews>
    <sheetView zoomScalePageLayoutView="0" workbookViewId="0" topLeftCell="A1">
      <selection activeCell="A7" sqref="A7:A8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24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170" t="s">
        <v>33</v>
      </c>
      <c r="C9" s="157" t="s">
        <v>36</v>
      </c>
      <c r="D9" s="164" t="s">
        <v>18</v>
      </c>
      <c r="E9" s="150">
        <v>65.45</v>
      </c>
      <c r="F9" s="23">
        <v>100</v>
      </c>
      <c r="G9" s="20">
        <v>105</v>
      </c>
      <c r="H9" s="20" t="s">
        <v>163</v>
      </c>
      <c r="I9" s="88">
        <f aca="true" t="shared" si="0" ref="I9:I14">MAX(F9:H9)</f>
        <v>105</v>
      </c>
      <c r="J9" s="54">
        <v>112</v>
      </c>
      <c r="K9" s="20">
        <v>117</v>
      </c>
      <c r="L9" s="20">
        <v>122</v>
      </c>
      <c r="M9" s="89">
        <f aca="true" t="shared" si="1" ref="M9:M14">MAX(J9:L9)</f>
        <v>122</v>
      </c>
      <c r="N9" s="90">
        <f aca="true" t="shared" si="2" ref="N9:N14">SUM(I9,M9)</f>
        <v>227</v>
      </c>
      <c r="O9" s="116">
        <v>19</v>
      </c>
      <c r="P9" s="38">
        <f aca="true" t="shared" si="3" ref="P9:P14">IF(ISERROR(N9*10^(0.75194503*(LOG10(E9/175.508))^2)),"",N9*10^(0.75194503*(LOG10(E9/175.508))^2))</f>
        <v>311.902990046051</v>
      </c>
      <c r="Q9" s="182" t="s">
        <v>397</v>
      </c>
      <c r="R9"/>
    </row>
    <row r="10" spans="1:18" ht="15" customHeight="1">
      <c r="A10" s="56">
        <v>2</v>
      </c>
      <c r="B10" s="156" t="s">
        <v>212</v>
      </c>
      <c r="C10" s="159">
        <v>36756</v>
      </c>
      <c r="D10" s="164" t="s">
        <v>207</v>
      </c>
      <c r="E10" s="183">
        <v>65.3</v>
      </c>
      <c r="F10" s="109">
        <v>90</v>
      </c>
      <c r="G10" s="24" t="s">
        <v>40</v>
      </c>
      <c r="H10" s="24">
        <v>95</v>
      </c>
      <c r="I10" s="88">
        <f t="shared" si="0"/>
        <v>95</v>
      </c>
      <c r="J10" s="22">
        <v>110</v>
      </c>
      <c r="K10" s="24">
        <v>115</v>
      </c>
      <c r="L10" s="24">
        <v>118</v>
      </c>
      <c r="M10" s="89">
        <f t="shared" si="1"/>
        <v>118</v>
      </c>
      <c r="N10" s="90">
        <f t="shared" si="2"/>
        <v>213</v>
      </c>
      <c r="O10" s="79">
        <v>18</v>
      </c>
      <c r="P10" s="38">
        <f t="shared" si="3"/>
        <v>293.10012518167855</v>
      </c>
      <c r="Q10" s="156" t="s">
        <v>213</v>
      </c>
      <c r="R10"/>
    </row>
    <row r="11" spans="1:18" ht="15" customHeight="1">
      <c r="A11" s="71">
        <v>3</v>
      </c>
      <c r="B11" s="184" t="s">
        <v>30</v>
      </c>
      <c r="C11" s="145" t="s">
        <v>35</v>
      </c>
      <c r="D11" s="166" t="s">
        <v>18</v>
      </c>
      <c r="E11" s="146">
        <v>63.55</v>
      </c>
      <c r="F11" s="82">
        <v>75</v>
      </c>
      <c r="G11" s="61" t="s">
        <v>45</v>
      </c>
      <c r="H11" s="61">
        <v>80</v>
      </c>
      <c r="I11" s="88">
        <f t="shared" si="0"/>
        <v>80</v>
      </c>
      <c r="J11" s="62">
        <v>90</v>
      </c>
      <c r="K11" s="61" t="s">
        <v>40</v>
      </c>
      <c r="L11" s="61">
        <v>95</v>
      </c>
      <c r="M11" s="89">
        <f t="shared" si="1"/>
        <v>95</v>
      </c>
      <c r="N11" s="90">
        <f t="shared" si="2"/>
        <v>175</v>
      </c>
      <c r="O11" s="79">
        <v>17</v>
      </c>
      <c r="P11" s="38">
        <f t="shared" si="3"/>
        <v>245.13051471334316</v>
      </c>
      <c r="Q11" s="149" t="s">
        <v>37</v>
      </c>
      <c r="R11"/>
    </row>
    <row r="12" spans="1:18" ht="15" customHeight="1">
      <c r="A12" s="56">
        <v>4</v>
      </c>
      <c r="B12" s="144" t="s">
        <v>164</v>
      </c>
      <c r="C12" s="145">
        <v>37508</v>
      </c>
      <c r="D12" s="166" t="s">
        <v>94</v>
      </c>
      <c r="E12" s="146">
        <v>67.65</v>
      </c>
      <c r="F12" s="95">
        <v>70</v>
      </c>
      <c r="G12" s="39">
        <v>75</v>
      </c>
      <c r="H12" s="39" t="s">
        <v>450</v>
      </c>
      <c r="I12" s="88">
        <f t="shared" si="0"/>
        <v>75</v>
      </c>
      <c r="J12" s="68">
        <v>90</v>
      </c>
      <c r="K12" s="39" t="s">
        <v>40</v>
      </c>
      <c r="L12" s="39" t="s">
        <v>40</v>
      </c>
      <c r="M12" s="89">
        <f t="shared" si="1"/>
        <v>90</v>
      </c>
      <c r="N12" s="90">
        <f t="shared" si="2"/>
        <v>165</v>
      </c>
      <c r="O12" s="116">
        <v>16</v>
      </c>
      <c r="P12" s="38">
        <f t="shared" si="3"/>
        <v>222.01506423646197</v>
      </c>
      <c r="Q12" s="151" t="s">
        <v>103</v>
      </c>
      <c r="R12"/>
    </row>
    <row r="13" spans="1:17" ht="15" customHeight="1">
      <c r="A13" s="56">
        <v>5</v>
      </c>
      <c r="B13" s="158" t="s">
        <v>451</v>
      </c>
      <c r="C13" s="157" t="s">
        <v>340</v>
      </c>
      <c r="D13" s="185" t="s">
        <v>437</v>
      </c>
      <c r="E13" s="160">
        <v>65.6</v>
      </c>
      <c r="F13" s="235">
        <v>60</v>
      </c>
      <c r="G13" s="42">
        <v>65</v>
      </c>
      <c r="H13" s="42" t="s">
        <v>273</v>
      </c>
      <c r="I13" s="88">
        <f t="shared" si="0"/>
        <v>65</v>
      </c>
      <c r="J13" s="43">
        <v>80</v>
      </c>
      <c r="K13" s="42">
        <v>85</v>
      </c>
      <c r="L13" s="42">
        <v>90</v>
      </c>
      <c r="M13" s="89">
        <f t="shared" si="1"/>
        <v>90</v>
      </c>
      <c r="N13" s="90">
        <f t="shared" si="2"/>
        <v>155</v>
      </c>
      <c r="O13" s="79">
        <v>15</v>
      </c>
      <c r="P13" s="38">
        <f t="shared" si="3"/>
        <v>212.65990671347703</v>
      </c>
      <c r="Q13" s="149" t="s">
        <v>329</v>
      </c>
    </row>
    <row r="14" spans="1:17" ht="15" customHeight="1">
      <c r="A14" s="71">
        <v>6</v>
      </c>
      <c r="B14" s="144" t="s">
        <v>84</v>
      </c>
      <c r="C14" s="186" t="s">
        <v>85</v>
      </c>
      <c r="D14" s="166" t="s">
        <v>18</v>
      </c>
      <c r="E14" s="234">
        <v>65.45</v>
      </c>
      <c r="F14" s="236">
        <v>65</v>
      </c>
      <c r="G14" s="61">
        <v>69</v>
      </c>
      <c r="H14" s="61" t="s">
        <v>289</v>
      </c>
      <c r="I14" s="88">
        <f t="shared" si="0"/>
        <v>69</v>
      </c>
      <c r="J14" s="62">
        <v>75</v>
      </c>
      <c r="K14" s="61">
        <v>79</v>
      </c>
      <c r="L14" s="61" t="s">
        <v>442</v>
      </c>
      <c r="M14" s="89">
        <f t="shared" si="1"/>
        <v>79</v>
      </c>
      <c r="N14" s="90">
        <f t="shared" si="2"/>
        <v>148</v>
      </c>
      <c r="O14" s="79">
        <v>14</v>
      </c>
      <c r="P14" s="38">
        <f t="shared" si="3"/>
        <v>203.3552534220949</v>
      </c>
      <c r="Q14" s="163" t="s">
        <v>83</v>
      </c>
    </row>
    <row r="15" spans="1:17" ht="15" customHeight="1">
      <c r="A15" s="86">
        <v>7</v>
      </c>
      <c r="B15" s="32" t="s">
        <v>60</v>
      </c>
      <c r="C15" s="36" t="s">
        <v>61</v>
      </c>
      <c r="D15" s="48" t="s">
        <v>441</v>
      </c>
      <c r="E15" s="66">
        <v>63</v>
      </c>
      <c r="F15" s="54">
        <v>60</v>
      </c>
      <c r="G15" s="20" t="s">
        <v>62</v>
      </c>
      <c r="H15" s="20">
        <v>62</v>
      </c>
      <c r="I15" s="88">
        <f aca="true" t="shared" si="4" ref="I15:I33">MAX(F15:H15)</f>
        <v>62</v>
      </c>
      <c r="J15" s="23">
        <v>75</v>
      </c>
      <c r="K15" s="20">
        <v>80</v>
      </c>
      <c r="L15" s="20">
        <v>82</v>
      </c>
      <c r="M15" s="89">
        <f aca="true" t="shared" si="5" ref="M15:M33">MAX(J15:L15)</f>
        <v>82</v>
      </c>
      <c r="N15" s="90">
        <f aca="true" t="shared" si="6" ref="N15:N33">SUM(I15,M15)</f>
        <v>144</v>
      </c>
      <c r="O15" s="116">
        <v>13</v>
      </c>
      <c r="P15" s="38">
        <f aca="true" t="shared" si="7" ref="P15:P33">IF(ISERROR(N15*10^(0.75194503*(LOG10(E15/175.508))^2)),"",N15*10^(0.75194503*(LOG10(E15/175.508))^2))</f>
        <v>202.87905256177297</v>
      </c>
      <c r="Q15" s="49" t="s">
        <v>55</v>
      </c>
    </row>
    <row r="16" spans="1:17" ht="15" customHeight="1">
      <c r="A16" s="86">
        <v>8</v>
      </c>
      <c r="B16" s="32" t="s">
        <v>86</v>
      </c>
      <c r="C16" s="26" t="s">
        <v>87</v>
      </c>
      <c r="D16" s="48" t="s">
        <v>18</v>
      </c>
      <c r="E16" s="64">
        <v>66.2</v>
      </c>
      <c r="F16" s="22">
        <v>55</v>
      </c>
      <c r="G16" s="24">
        <v>58</v>
      </c>
      <c r="H16" s="24">
        <v>60</v>
      </c>
      <c r="I16" s="88">
        <f t="shared" si="4"/>
        <v>60</v>
      </c>
      <c r="J16" s="23">
        <v>70</v>
      </c>
      <c r="K16" s="20">
        <v>75</v>
      </c>
      <c r="L16" s="20" t="s">
        <v>88</v>
      </c>
      <c r="M16" s="89">
        <f t="shared" si="5"/>
        <v>75</v>
      </c>
      <c r="N16" s="90">
        <f t="shared" si="6"/>
        <v>135</v>
      </c>
      <c r="O16" s="79">
        <v>12</v>
      </c>
      <c r="P16" s="38">
        <f t="shared" si="7"/>
        <v>184.1441419856008</v>
      </c>
      <c r="Q16" s="49" t="s">
        <v>83</v>
      </c>
    </row>
    <row r="17" spans="1:17" ht="15" customHeight="1">
      <c r="A17" s="86">
        <v>9</v>
      </c>
      <c r="B17" s="32" t="s">
        <v>356</v>
      </c>
      <c r="C17" s="36" t="s">
        <v>357</v>
      </c>
      <c r="D17" s="48" t="s">
        <v>429</v>
      </c>
      <c r="E17" s="73">
        <v>66.8</v>
      </c>
      <c r="F17" s="62">
        <v>50</v>
      </c>
      <c r="G17" s="61">
        <v>56</v>
      </c>
      <c r="H17" s="61">
        <v>60</v>
      </c>
      <c r="I17" s="88">
        <f t="shared" si="4"/>
        <v>60</v>
      </c>
      <c r="J17" s="23">
        <v>65</v>
      </c>
      <c r="K17" s="20">
        <v>70</v>
      </c>
      <c r="L17" s="20">
        <v>75</v>
      </c>
      <c r="M17" s="89">
        <f t="shared" si="5"/>
        <v>75</v>
      </c>
      <c r="N17" s="90">
        <f t="shared" si="6"/>
        <v>135</v>
      </c>
      <c r="O17" s="79">
        <v>11</v>
      </c>
      <c r="P17" s="38">
        <f t="shared" si="7"/>
        <v>183.09401477250483</v>
      </c>
      <c r="Q17" s="49" t="s">
        <v>345</v>
      </c>
    </row>
    <row r="18" spans="1:17" ht="15" customHeight="1">
      <c r="A18" s="56">
        <v>10</v>
      </c>
      <c r="B18" s="29" t="s">
        <v>277</v>
      </c>
      <c r="C18" s="28" t="s">
        <v>278</v>
      </c>
      <c r="D18" s="31" t="s">
        <v>431</v>
      </c>
      <c r="E18" s="66">
        <v>68</v>
      </c>
      <c r="F18" s="68">
        <v>53</v>
      </c>
      <c r="G18" s="39">
        <v>58</v>
      </c>
      <c r="H18" s="39">
        <v>60</v>
      </c>
      <c r="I18" s="88">
        <f t="shared" si="4"/>
        <v>60</v>
      </c>
      <c r="J18" s="23">
        <v>70</v>
      </c>
      <c r="K18" s="20">
        <v>73</v>
      </c>
      <c r="L18" s="20" t="s">
        <v>282</v>
      </c>
      <c r="M18" s="89">
        <f t="shared" si="5"/>
        <v>73</v>
      </c>
      <c r="N18" s="90">
        <f t="shared" si="6"/>
        <v>133</v>
      </c>
      <c r="O18" s="116">
        <v>10</v>
      </c>
      <c r="P18" s="38">
        <f t="shared" si="7"/>
        <v>178.3850600766872</v>
      </c>
      <c r="Q18" s="49" t="s">
        <v>261</v>
      </c>
    </row>
    <row r="19" spans="1:17" ht="15" customHeight="1">
      <c r="A19" s="71">
        <v>11</v>
      </c>
      <c r="B19" s="29" t="s">
        <v>211</v>
      </c>
      <c r="C19" s="28" t="s">
        <v>417</v>
      </c>
      <c r="D19" s="31" t="s">
        <v>426</v>
      </c>
      <c r="E19" s="66">
        <v>64.7</v>
      </c>
      <c r="F19" s="43">
        <v>53</v>
      </c>
      <c r="G19" s="42">
        <v>58</v>
      </c>
      <c r="H19" s="42" t="s">
        <v>159</v>
      </c>
      <c r="I19" s="88">
        <f t="shared" si="4"/>
        <v>58</v>
      </c>
      <c r="J19" s="23">
        <v>62</v>
      </c>
      <c r="K19" s="20">
        <v>65</v>
      </c>
      <c r="L19" s="20">
        <v>70</v>
      </c>
      <c r="M19" s="89">
        <f t="shared" si="5"/>
        <v>70</v>
      </c>
      <c r="N19" s="90">
        <f t="shared" si="6"/>
        <v>128</v>
      </c>
      <c r="O19" s="79">
        <v>9</v>
      </c>
      <c r="P19" s="38">
        <f t="shared" si="7"/>
        <v>177.1932550036543</v>
      </c>
      <c r="Q19" s="49" t="s">
        <v>208</v>
      </c>
    </row>
    <row r="20" spans="1:17" ht="15" customHeight="1">
      <c r="A20" s="86">
        <v>12</v>
      </c>
      <c r="B20" s="27" t="s">
        <v>210</v>
      </c>
      <c r="C20" s="26">
        <v>36953</v>
      </c>
      <c r="D20" s="31" t="s">
        <v>426</v>
      </c>
      <c r="E20" s="67">
        <v>65.2</v>
      </c>
      <c r="F20" s="62">
        <v>45</v>
      </c>
      <c r="G20" s="61">
        <v>50</v>
      </c>
      <c r="H20" s="61">
        <v>53</v>
      </c>
      <c r="I20" s="88">
        <f>MAX(F20:H20)</f>
        <v>53</v>
      </c>
      <c r="J20" s="23">
        <v>60</v>
      </c>
      <c r="K20" s="20">
        <v>65</v>
      </c>
      <c r="L20" s="20">
        <v>70</v>
      </c>
      <c r="M20" s="89">
        <f>MAX(J20:L20)</f>
        <v>70</v>
      </c>
      <c r="N20" s="90">
        <f>SUM(I20,M20)</f>
        <v>123</v>
      </c>
      <c r="O20" s="79">
        <v>8</v>
      </c>
      <c r="P20" s="38">
        <f>IF(ISERROR(N20*10^(0.75194503*(LOG10(E20/175.508))^2)),"",N20*10^(0.75194503*(LOG10(E20/175.508))^2))</f>
        <v>169.42271779461439</v>
      </c>
      <c r="Q20" s="63" t="s">
        <v>208</v>
      </c>
    </row>
    <row r="21" spans="1:17" ht="15" customHeight="1">
      <c r="A21" s="86">
        <v>13</v>
      </c>
      <c r="B21" s="35" t="s">
        <v>165</v>
      </c>
      <c r="C21" s="46" t="s">
        <v>166</v>
      </c>
      <c r="D21" s="80" t="s">
        <v>98</v>
      </c>
      <c r="E21" s="67">
        <v>69</v>
      </c>
      <c r="F21" s="62">
        <v>48</v>
      </c>
      <c r="G21" s="61">
        <v>51</v>
      </c>
      <c r="H21" s="61">
        <v>53</v>
      </c>
      <c r="I21" s="88">
        <f>MAX(F21:H21)</f>
        <v>53</v>
      </c>
      <c r="J21" s="23">
        <v>68</v>
      </c>
      <c r="K21" s="20">
        <v>69</v>
      </c>
      <c r="L21" s="20">
        <v>70</v>
      </c>
      <c r="M21" s="89">
        <f>MAX(J21:L21)</f>
        <v>70</v>
      </c>
      <c r="N21" s="90">
        <f>SUM(I21,M21)</f>
        <v>123</v>
      </c>
      <c r="O21" s="116">
        <v>7</v>
      </c>
      <c r="P21" s="38">
        <f>IF(ISERROR(N21*10^(0.75194503*(LOG10(E21/175.508))^2)),"",N21*10^(0.75194503*(LOG10(E21/175.508))^2))</f>
        <v>163.49926547941837</v>
      </c>
      <c r="Q21" s="63" t="s">
        <v>104</v>
      </c>
    </row>
    <row r="22" spans="1:17" ht="15" customHeight="1">
      <c r="A22" s="56">
        <v>14</v>
      </c>
      <c r="B22" s="30" t="s">
        <v>276</v>
      </c>
      <c r="C22" s="55" t="s">
        <v>81</v>
      </c>
      <c r="D22" s="51" t="s">
        <v>428</v>
      </c>
      <c r="E22" s="67">
        <v>64.5</v>
      </c>
      <c r="F22" s="62">
        <v>48</v>
      </c>
      <c r="G22" s="61">
        <v>52</v>
      </c>
      <c r="H22" s="61">
        <v>55</v>
      </c>
      <c r="I22" s="88">
        <f t="shared" si="4"/>
        <v>55</v>
      </c>
      <c r="J22" s="23">
        <v>60</v>
      </c>
      <c r="K22" s="20">
        <v>65</v>
      </c>
      <c r="L22" s="20">
        <v>67</v>
      </c>
      <c r="M22" s="89">
        <f t="shared" si="5"/>
        <v>67</v>
      </c>
      <c r="N22" s="90">
        <f t="shared" si="6"/>
        <v>122</v>
      </c>
      <c r="O22" s="79">
        <v>6</v>
      </c>
      <c r="P22" s="38">
        <f t="shared" si="7"/>
        <v>169.22898939106952</v>
      </c>
      <c r="Q22" s="63" t="s">
        <v>240</v>
      </c>
    </row>
    <row r="23" spans="1:17" ht="15" customHeight="1">
      <c r="A23" s="71">
        <v>15</v>
      </c>
      <c r="B23" s="29" t="s">
        <v>274</v>
      </c>
      <c r="C23" s="28" t="s">
        <v>275</v>
      </c>
      <c r="D23" s="31" t="s">
        <v>428</v>
      </c>
      <c r="E23" s="67">
        <v>68.7</v>
      </c>
      <c r="F23" s="62">
        <v>48</v>
      </c>
      <c r="G23" s="61">
        <v>52</v>
      </c>
      <c r="H23" s="61">
        <v>54</v>
      </c>
      <c r="I23" s="88">
        <f t="shared" si="4"/>
        <v>54</v>
      </c>
      <c r="J23" s="23">
        <v>60</v>
      </c>
      <c r="K23" s="20">
        <v>64</v>
      </c>
      <c r="L23" s="20">
        <v>67</v>
      </c>
      <c r="M23" s="89">
        <f t="shared" si="5"/>
        <v>67</v>
      </c>
      <c r="N23" s="90">
        <f t="shared" si="6"/>
        <v>121</v>
      </c>
      <c r="O23" s="79">
        <v>5</v>
      </c>
      <c r="P23" s="38">
        <f t="shared" si="7"/>
        <v>161.26964064065334</v>
      </c>
      <c r="Q23" s="63" t="s">
        <v>240</v>
      </c>
    </row>
    <row r="24" spans="1:17" ht="15" customHeight="1">
      <c r="A24" s="86">
        <v>16</v>
      </c>
      <c r="B24" s="30" t="s">
        <v>409</v>
      </c>
      <c r="C24" s="53" t="s">
        <v>74</v>
      </c>
      <c r="D24" s="51" t="s">
        <v>441</v>
      </c>
      <c r="E24" s="67">
        <v>66</v>
      </c>
      <c r="F24" s="54">
        <v>45</v>
      </c>
      <c r="G24" s="20">
        <v>48</v>
      </c>
      <c r="H24" s="20">
        <v>50</v>
      </c>
      <c r="I24" s="88">
        <f t="shared" si="4"/>
        <v>50</v>
      </c>
      <c r="J24" s="23">
        <v>60</v>
      </c>
      <c r="K24" s="20">
        <v>63</v>
      </c>
      <c r="L24" s="20">
        <v>65</v>
      </c>
      <c r="M24" s="89">
        <f t="shared" si="5"/>
        <v>65</v>
      </c>
      <c r="N24" s="90">
        <f t="shared" si="6"/>
        <v>115</v>
      </c>
      <c r="O24" s="116">
        <v>4</v>
      </c>
      <c r="P24" s="38">
        <f t="shared" si="7"/>
        <v>157.16653362726615</v>
      </c>
      <c r="Q24" s="27" t="s">
        <v>65</v>
      </c>
    </row>
    <row r="25" spans="1:18" ht="15" customHeight="1">
      <c r="A25" s="56">
        <v>17</v>
      </c>
      <c r="B25" s="27" t="s">
        <v>279</v>
      </c>
      <c r="C25" s="26" t="s">
        <v>280</v>
      </c>
      <c r="D25" s="50" t="s">
        <v>431</v>
      </c>
      <c r="E25" s="67">
        <v>64.5</v>
      </c>
      <c r="F25" s="54">
        <v>45</v>
      </c>
      <c r="G25" s="20">
        <v>50</v>
      </c>
      <c r="H25" s="20" t="s">
        <v>281</v>
      </c>
      <c r="I25" s="88">
        <f t="shared" si="4"/>
        <v>50</v>
      </c>
      <c r="J25" s="23">
        <v>60</v>
      </c>
      <c r="K25" s="20" t="s">
        <v>125</v>
      </c>
      <c r="L25" s="20">
        <v>65</v>
      </c>
      <c r="M25" s="89">
        <f t="shared" si="5"/>
        <v>65</v>
      </c>
      <c r="N25" s="90">
        <f t="shared" si="6"/>
        <v>115</v>
      </c>
      <c r="O25" s="79">
        <v>3</v>
      </c>
      <c r="P25" s="38">
        <f t="shared" si="7"/>
        <v>159.51912934404095</v>
      </c>
      <c r="Q25" s="63" t="s">
        <v>261</v>
      </c>
      <c r="R25" s="75"/>
    </row>
    <row r="26" spans="1:18" ht="15" customHeight="1">
      <c r="A26" s="71">
        <v>18</v>
      </c>
      <c r="B26" s="32" t="s">
        <v>167</v>
      </c>
      <c r="C26" s="36" t="s">
        <v>168</v>
      </c>
      <c r="D26" s="48" t="s">
        <v>115</v>
      </c>
      <c r="E26" s="67">
        <v>67.9</v>
      </c>
      <c r="F26" s="54">
        <v>48</v>
      </c>
      <c r="G26" s="20">
        <v>51</v>
      </c>
      <c r="H26" s="20" t="s">
        <v>127</v>
      </c>
      <c r="I26" s="88">
        <f t="shared" si="4"/>
        <v>51</v>
      </c>
      <c r="J26" s="23">
        <v>57</v>
      </c>
      <c r="K26" s="20">
        <v>59</v>
      </c>
      <c r="L26" s="20">
        <v>60</v>
      </c>
      <c r="M26" s="89">
        <f t="shared" si="5"/>
        <v>60</v>
      </c>
      <c r="N26" s="90">
        <f t="shared" si="6"/>
        <v>111</v>
      </c>
      <c r="O26" s="79">
        <v>2</v>
      </c>
      <c r="P26" s="38">
        <f t="shared" si="7"/>
        <v>149.01360864188862</v>
      </c>
      <c r="Q26" s="63" t="s">
        <v>171</v>
      </c>
      <c r="R26" s="75"/>
    </row>
    <row r="27" spans="1:18" ht="15" customHeight="1">
      <c r="A27" s="86">
        <v>19</v>
      </c>
      <c r="B27" s="25" t="s">
        <v>169</v>
      </c>
      <c r="C27" s="21" t="s">
        <v>170</v>
      </c>
      <c r="D27" s="58" t="s">
        <v>98</v>
      </c>
      <c r="E27" s="72">
        <v>68</v>
      </c>
      <c r="F27" s="40">
        <v>30</v>
      </c>
      <c r="G27" s="41">
        <v>32</v>
      </c>
      <c r="H27" s="41">
        <v>33</v>
      </c>
      <c r="I27" s="88">
        <f t="shared" si="4"/>
        <v>33</v>
      </c>
      <c r="J27" s="23">
        <v>38</v>
      </c>
      <c r="K27" s="20">
        <v>40</v>
      </c>
      <c r="L27" s="20">
        <v>41</v>
      </c>
      <c r="M27" s="89">
        <f t="shared" si="5"/>
        <v>41</v>
      </c>
      <c r="N27" s="90">
        <f t="shared" si="6"/>
        <v>74</v>
      </c>
      <c r="O27" s="116">
        <v>1</v>
      </c>
      <c r="P27" s="38">
        <f t="shared" si="7"/>
        <v>99.25183793740491</v>
      </c>
      <c r="Q27" s="27" t="s">
        <v>104</v>
      </c>
      <c r="R27" s="75"/>
    </row>
    <row r="28" spans="1:17" ht="15" customHeight="1" hidden="1">
      <c r="A28" s="56">
        <v>20</v>
      </c>
      <c r="B28" s="32"/>
      <c r="C28" s="36"/>
      <c r="D28" s="48"/>
      <c r="E28" s="67"/>
      <c r="F28" s="54"/>
      <c r="G28" s="20"/>
      <c r="H28" s="20"/>
      <c r="I28" s="88">
        <f t="shared" si="4"/>
        <v>0</v>
      </c>
      <c r="J28" s="23"/>
      <c r="K28" s="20"/>
      <c r="L28" s="20"/>
      <c r="M28" s="89">
        <f>MAX(J28:L28)</f>
        <v>0</v>
      </c>
      <c r="N28" s="90">
        <f>SUM(I28,M28)</f>
        <v>0</v>
      </c>
      <c r="O28" s="79"/>
      <c r="P28" s="38">
        <f>IF(ISERROR(N28*10^(0.75194503*(LOG10(E28/175.508))^2)),"",N28*10^(0.75194503*(LOG10(E28/175.508))^2))</f>
      </c>
      <c r="Q28" s="59"/>
    </row>
    <row r="29" spans="1:17" ht="15" customHeight="1" hidden="1">
      <c r="A29" s="71">
        <v>21</v>
      </c>
      <c r="B29" s="29"/>
      <c r="C29" s="28"/>
      <c r="D29" s="31"/>
      <c r="E29" s="66"/>
      <c r="F29" s="105"/>
      <c r="G29" s="106"/>
      <c r="H29" s="106"/>
      <c r="I29" s="88">
        <f t="shared" si="4"/>
        <v>0</v>
      </c>
      <c r="J29" s="23"/>
      <c r="K29" s="20"/>
      <c r="L29" s="20"/>
      <c r="M29" s="89">
        <f>MAX(J29:L29)</f>
        <v>0</v>
      </c>
      <c r="N29" s="90">
        <f>SUM(I29,M29)</f>
        <v>0</v>
      </c>
      <c r="O29" s="79"/>
      <c r="P29" s="38">
        <f>IF(ISERROR(N29*10^(0.75194503*(LOG10(E29/175.508))^2)),"",N29*10^(0.75194503*(LOG10(E29/175.508))^2))</f>
      </c>
      <c r="Q29" s="63"/>
    </row>
    <row r="30" spans="1:17" ht="15" customHeight="1" hidden="1">
      <c r="A30" s="86">
        <v>22</v>
      </c>
      <c r="B30" s="32"/>
      <c r="C30" s="47"/>
      <c r="D30" s="48"/>
      <c r="E30" s="66"/>
      <c r="F30" s="54"/>
      <c r="G30" s="20"/>
      <c r="H30" s="20"/>
      <c r="I30" s="88">
        <f t="shared" si="4"/>
        <v>0</v>
      </c>
      <c r="J30" s="23"/>
      <c r="K30" s="20"/>
      <c r="L30" s="20"/>
      <c r="M30" s="89">
        <f>MAX(J30:L30)</f>
        <v>0</v>
      </c>
      <c r="N30" s="90">
        <f>SUM(I30,M30)</f>
        <v>0</v>
      </c>
      <c r="O30" s="79"/>
      <c r="P30" s="38">
        <f>IF(ISERROR(N30*10^(0.75194503*(LOG10(E30/175.508))^2)),"",N30*10^(0.75194503*(LOG10(E30/175.508))^2))</f>
      </c>
      <c r="Q30" s="59"/>
    </row>
    <row r="31" spans="1:17" ht="15" customHeight="1" hidden="1">
      <c r="A31" s="56">
        <v>23</v>
      </c>
      <c r="B31" s="32"/>
      <c r="C31" s="26"/>
      <c r="D31" s="48"/>
      <c r="E31" s="66"/>
      <c r="F31" s="22"/>
      <c r="G31" s="24"/>
      <c r="H31" s="2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49"/>
    </row>
    <row r="32" spans="1:17" ht="15" customHeight="1" hidden="1">
      <c r="A32" s="71">
        <v>24</v>
      </c>
      <c r="B32" s="27"/>
      <c r="C32" s="26"/>
      <c r="D32" s="50"/>
      <c r="E32" s="73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63"/>
    </row>
    <row r="33" spans="1:17" ht="15" customHeight="1" hidden="1">
      <c r="A33" s="86">
        <v>25</v>
      </c>
      <c r="B33" s="34"/>
      <c r="C33" s="37"/>
      <c r="D33" s="9"/>
      <c r="E33" s="85"/>
      <c r="F33" s="40"/>
      <c r="G33" s="41"/>
      <c r="H33" s="44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33"/>
    </row>
    <row r="35" spans="3:13" ht="12.75">
      <c r="C35" s="232" t="s">
        <v>471</v>
      </c>
      <c r="M35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30:H33 J30:L33 J16:L28 F16:H28">
    <cfRule type="cellIs" priority="10" dxfId="0" operator="greaterThan" stopIfTrue="1">
      <formula>"n"</formula>
    </cfRule>
  </conditionalFormatting>
  <conditionalFormatting sqref="F15:H15 J15:L15">
    <cfRule type="cellIs" priority="9" dxfId="0" operator="greaterThan" stopIfTrue="1">
      <formula>"n"</formula>
    </cfRule>
  </conditionalFormatting>
  <conditionalFormatting sqref="F29:H29 J29:L29">
    <cfRule type="cellIs" priority="8" dxfId="0" operator="greaterThan" stopIfTrue="1">
      <formula>"n"</formula>
    </cfRule>
  </conditionalFormatting>
  <conditionalFormatting sqref="F10:H14">
    <cfRule type="cellIs" priority="4" dxfId="0" operator="greaterThan" stopIfTrue="1">
      <formula>"n"</formula>
    </cfRule>
  </conditionalFormatting>
  <conditionalFormatting sqref="F9:H9">
    <cfRule type="cellIs" priority="3" dxfId="0" operator="greaterThan" stopIfTrue="1">
      <formula>"n"</formula>
    </cfRule>
  </conditionalFormatting>
  <conditionalFormatting sqref="J10:L14">
    <cfRule type="cellIs" priority="2" dxfId="0" operator="greaterThan" stopIfTrue="1">
      <formula>"n"</formula>
    </cfRule>
  </conditionalFormatting>
  <conditionalFormatting sqref="J9:L9">
    <cfRule type="cellIs" priority="1" dxfId="0" operator="greaterThan" stopIfTrue="1">
      <formula>"n"</formula>
    </cfRule>
  </conditionalFormatting>
  <dataValidations count="1">
    <dataValidation type="whole" allowBlank="1" sqref="F30:H33 F24:H28 F11:H15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apas19">
    <tabColor rgb="FF00B0F0"/>
    <pageSetUpPr fitToPage="1"/>
  </sheetPr>
  <dimension ref="A1:R35"/>
  <sheetViews>
    <sheetView zoomScalePageLayoutView="0" workbookViewId="0" topLeftCell="A1">
      <selection activeCell="A7" sqref="A7:A8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25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2" t="s">
        <v>32</v>
      </c>
      <c r="C9" s="36" t="s">
        <v>38</v>
      </c>
      <c r="D9" s="48" t="s">
        <v>18</v>
      </c>
      <c r="E9" s="70">
        <v>76.2</v>
      </c>
      <c r="F9" s="23">
        <v>90</v>
      </c>
      <c r="G9" s="20">
        <v>94</v>
      </c>
      <c r="H9" s="20">
        <v>97</v>
      </c>
      <c r="I9" s="88">
        <f aca="true" t="shared" si="0" ref="I9:I14">MAX(F9:H9)</f>
        <v>97</v>
      </c>
      <c r="J9" s="54">
        <v>110</v>
      </c>
      <c r="K9" s="20">
        <v>116</v>
      </c>
      <c r="L9" s="20" t="s">
        <v>452</v>
      </c>
      <c r="M9" s="89">
        <f aca="true" t="shared" si="1" ref="M9:M14">MAX(J9:L9)</f>
        <v>116</v>
      </c>
      <c r="N9" s="90">
        <f aca="true" t="shared" si="2" ref="N9:N14">SUM(I9,M9)</f>
        <v>213</v>
      </c>
      <c r="O9" s="79">
        <v>17</v>
      </c>
      <c r="P9" s="38">
        <f aca="true" t="shared" si="3" ref="P9:P14">IF(ISERROR(N9*10^(0.75194503*(LOG10(E9/175.508))^2)),"",N9*10^(0.75194503*(LOG10(E9/175.508))^2))</f>
        <v>267.3644949697131</v>
      </c>
      <c r="Q9" s="59" t="s">
        <v>37</v>
      </c>
      <c r="R9"/>
    </row>
    <row r="10" spans="1:18" ht="15" customHeight="1">
      <c r="A10" s="56">
        <v>2</v>
      </c>
      <c r="B10" s="32" t="s">
        <v>214</v>
      </c>
      <c r="C10" s="36">
        <v>36824</v>
      </c>
      <c r="D10" s="48" t="s">
        <v>207</v>
      </c>
      <c r="E10" s="69">
        <v>75.25</v>
      </c>
      <c r="F10" s="109">
        <v>88</v>
      </c>
      <c r="G10" s="24">
        <v>92</v>
      </c>
      <c r="H10" s="24" t="s">
        <v>40</v>
      </c>
      <c r="I10" s="88">
        <f t="shared" si="0"/>
        <v>92</v>
      </c>
      <c r="J10" s="22">
        <v>115</v>
      </c>
      <c r="K10" s="24" t="s">
        <v>452</v>
      </c>
      <c r="L10" s="24" t="s">
        <v>452</v>
      </c>
      <c r="M10" s="89">
        <f t="shared" si="1"/>
        <v>115</v>
      </c>
      <c r="N10" s="90">
        <f t="shared" si="2"/>
        <v>207</v>
      </c>
      <c r="O10" s="79">
        <v>16</v>
      </c>
      <c r="P10" s="38">
        <f t="shared" si="3"/>
        <v>261.6289451282635</v>
      </c>
      <c r="Q10" s="33" t="s">
        <v>213</v>
      </c>
      <c r="R10"/>
    </row>
    <row r="11" spans="1:18" ht="15" customHeight="1">
      <c r="A11" s="71">
        <v>3</v>
      </c>
      <c r="B11" s="25" t="s">
        <v>410</v>
      </c>
      <c r="C11" s="21" t="s">
        <v>284</v>
      </c>
      <c r="D11" s="58" t="s">
        <v>428</v>
      </c>
      <c r="E11" s="94">
        <v>75.15</v>
      </c>
      <c r="F11" s="82">
        <v>75</v>
      </c>
      <c r="G11" s="61">
        <v>80</v>
      </c>
      <c r="H11" s="61" t="s">
        <v>433</v>
      </c>
      <c r="I11" s="88">
        <f t="shared" si="0"/>
        <v>80</v>
      </c>
      <c r="J11" s="62">
        <v>93</v>
      </c>
      <c r="K11" s="61">
        <v>98</v>
      </c>
      <c r="L11" s="61" t="s">
        <v>453</v>
      </c>
      <c r="M11" s="89">
        <f t="shared" si="1"/>
        <v>98</v>
      </c>
      <c r="N11" s="90">
        <f t="shared" si="2"/>
        <v>178</v>
      </c>
      <c r="O11" s="79">
        <v>15</v>
      </c>
      <c r="P11" s="38">
        <f t="shared" si="3"/>
        <v>225.1412812120718</v>
      </c>
      <c r="Q11" s="27" t="s">
        <v>240</v>
      </c>
      <c r="R11"/>
    </row>
    <row r="12" spans="1:18" ht="15" customHeight="1">
      <c r="A12" s="56">
        <v>4</v>
      </c>
      <c r="B12" s="27" t="s">
        <v>411</v>
      </c>
      <c r="C12" s="26" t="s">
        <v>286</v>
      </c>
      <c r="D12" s="58" t="s">
        <v>428</v>
      </c>
      <c r="E12" s="70">
        <v>70.2</v>
      </c>
      <c r="F12" s="82">
        <v>75</v>
      </c>
      <c r="G12" s="61">
        <v>78</v>
      </c>
      <c r="H12" s="61" t="s">
        <v>442</v>
      </c>
      <c r="I12" s="88">
        <f t="shared" si="0"/>
        <v>78</v>
      </c>
      <c r="J12" s="62" t="s">
        <v>444</v>
      </c>
      <c r="K12" s="61">
        <v>95</v>
      </c>
      <c r="L12" s="61">
        <v>98</v>
      </c>
      <c r="M12" s="89">
        <f t="shared" si="1"/>
        <v>98</v>
      </c>
      <c r="N12" s="90">
        <f t="shared" si="2"/>
        <v>176</v>
      </c>
      <c r="O12" s="79">
        <v>14</v>
      </c>
      <c r="P12" s="38">
        <f t="shared" si="3"/>
        <v>231.52596924883238</v>
      </c>
      <c r="Q12" s="63" t="s">
        <v>240</v>
      </c>
      <c r="R12"/>
    </row>
    <row r="13" spans="1:17" ht="15" customHeight="1">
      <c r="A13" s="56">
        <v>5</v>
      </c>
      <c r="B13" s="35" t="s">
        <v>215</v>
      </c>
      <c r="C13" s="46" t="s">
        <v>418</v>
      </c>
      <c r="D13" s="80" t="s">
        <v>426</v>
      </c>
      <c r="E13" s="70">
        <v>71.25</v>
      </c>
      <c r="F13" s="82">
        <v>75</v>
      </c>
      <c r="G13" s="61" t="s">
        <v>45</v>
      </c>
      <c r="H13" s="61" t="s">
        <v>433</v>
      </c>
      <c r="I13" s="88">
        <f t="shared" si="0"/>
        <v>75</v>
      </c>
      <c r="J13" s="62">
        <v>80</v>
      </c>
      <c r="K13" s="61">
        <v>85</v>
      </c>
      <c r="L13" s="61">
        <v>90</v>
      </c>
      <c r="M13" s="89">
        <f t="shared" si="1"/>
        <v>90</v>
      </c>
      <c r="N13" s="90">
        <f t="shared" si="2"/>
        <v>165</v>
      </c>
      <c r="O13" s="79">
        <v>13</v>
      </c>
      <c r="P13" s="38">
        <f t="shared" si="3"/>
        <v>215.1509880308095</v>
      </c>
      <c r="Q13" s="63" t="s">
        <v>208</v>
      </c>
    </row>
    <row r="14" spans="1:17" ht="15" customHeight="1">
      <c r="A14" s="71">
        <v>6</v>
      </c>
      <c r="B14" s="32" t="s">
        <v>361</v>
      </c>
      <c r="C14" s="36" t="s">
        <v>362</v>
      </c>
      <c r="D14" s="48" t="s">
        <v>429</v>
      </c>
      <c r="E14" s="69">
        <v>74</v>
      </c>
      <c r="F14" s="237">
        <v>68</v>
      </c>
      <c r="G14" s="42" t="s">
        <v>289</v>
      </c>
      <c r="H14" s="42">
        <v>71</v>
      </c>
      <c r="I14" s="88">
        <f t="shared" si="0"/>
        <v>71</v>
      </c>
      <c r="J14" s="43">
        <v>80</v>
      </c>
      <c r="K14" s="42">
        <v>85</v>
      </c>
      <c r="L14" s="42">
        <v>90</v>
      </c>
      <c r="M14" s="89">
        <f t="shared" si="1"/>
        <v>90</v>
      </c>
      <c r="N14" s="90">
        <f t="shared" si="2"/>
        <v>161</v>
      </c>
      <c r="O14" s="79">
        <v>12</v>
      </c>
      <c r="P14" s="38">
        <f t="shared" si="3"/>
        <v>205.4021181329927</v>
      </c>
      <c r="Q14" s="49" t="s">
        <v>345</v>
      </c>
    </row>
    <row r="15" spans="1:17" ht="15" customHeight="1">
      <c r="A15" s="86">
        <v>7</v>
      </c>
      <c r="B15" s="32" t="s">
        <v>216</v>
      </c>
      <c r="C15" s="36">
        <v>37186</v>
      </c>
      <c r="D15" s="48" t="s">
        <v>207</v>
      </c>
      <c r="E15" s="73">
        <v>70.6</v>
      </c>
      <c r="F15" s="54">
        <v>70</v>
      </c>
      <c r="G15" s="20">
        <v>75</v>
      </c>
      <c r="H15" s="20">
        <v>80</v>
      </c>
      <c r="I15" s="88">
        <f aca="true" t="shared" si="4" ref="I15:I33">MAX(F15:H15)</f>
        <v>80</v>
      </c>
      <c r="J15" s="23">
        <v>80</v>
      </c>
      <c r="K15" s="20">
        <v>83</v>
      </c>
      <c r="L15" s="20">
        <v>86</v>
      </c>
      <c r="M15" s="89">
        <f aca="true" t="shared" si="5" ref="M15:M33">MAX(J15:L15)</f>
        <v>86</v>
      </c>
      <c r="N15" s="90">
        <f aca="true" t="shared" si="6" ref="N15:N33">SUM(I15,M15)</f>
        <v>166</v>
      </c>
      <c r="O15" s="79">
        <v>11</v>
      </c>
      <c r="P15" s="38">
        <f aca="true" t="shared" si="7" ref="P15:P33">IF(ISERROR(N15*10^(0.75194503*(LOG10(E15/175.508))^2)),"",N15*10^(0.75194503*(LOG10(E15/175.508))^2))</f>
        <v>217.63206754170608</v>
      </c>
      <c r="Q15" s="63" t="s">
        <v>213</v>
      </c>
    </row>
    <row r="16" spans="1:17" ht="15" customHeight="1">
      <c r="A16" s="86">
        <v>8</v>
      </c>
      <c r="B16" s="32" t="s">
        <v>287</v>
      </c>
      <c r="C16" s="36" t="s">
        <v>288</v>
      </c>
      <c r="D16" s="48" t="s">
        <v>428</v>
      </c>
      <c r="E16" s="64">
        <v>73.2</v>
      </c>
      <c r="F16" s="22">
        <v>65</v>
      </c>
      <c r="G16" s="24">
        <v>69</v>
      </c>
      <c r="H16" s="24" t="s">
        <v>289</v>
      </c>
      <c r="I16" s="88">
        <f t="shared" si="4"/>
        <v>69</v>
      </c>
      <c r="J16" s="23">
        <v>80</v>
      </c>
      <c r="K16" s="20">
        <v>82</v>
      </c>
      <c r="L16" s="20" t="s">
        <v>292</v>
      </c>
      <c r="M16" s="89">
        <f t="shared" si="5"/>
        <v>82</v>
      </c>
      <c r="N16" s="90">
        <f t="shared" si="6"/>
        <v>151</v>
      </c>
      <c r="O16" s="79">
        <v>10</v>
      </c>
      <c r="P16" s="38">
        <f t="shared" si="7"/>
        <v>193.83645303762705</v>
      </c>
      <c r="Q16" s="49" t="s">
        <v>240</v>
      </c>
    </row>
    <row r="17" spans="1:17" ht="15" customHeight="1">
      <c r="A17" s="86">
        <v>9</v>
      </c>
      <c r="B17" s="27" t="s">
        <v>290</v>
      </c>
      <c r="C17" s="21" t="s">
        <v>291</v>
      </c>
      <c r="D17" s="50" t="s">
        <v>431</v>
      </c>
      <c r="E17" s="104">
        <v>71.5</v>
      </c>
      <c r="F17" s="62">
        <v>65</v>
      </c>
      <c r="G17" s="61">
        <v>67</v>
      </c>
      <c r="H17" s="61">
        <v>69</v>
      </c>
      <c r="I17" s="88">
        <f t="shared" si="4"/>
        <v>69</v>
      </c>
      <c r="J17" s="23">
        <v>75</v>
      </c>
      <c r="K17" s="20">
        <v>80</v>
      </c>
      <c r="L17" s="20">
        <v>82</v>
      </c>
      <c r="M17" s="89">
        <f t="shared" si="5"/>
        <v>82</v>
      </c>
      <c r="N17" s="90">
        <f t="shared" si="6"/>
        <v>151</v>
      </c>
      <c r="O17" s="79">
        <v>9</v>
      </c>
      <c r="P17" s="38">
        <f t="shared" si="7"/>
        <v>196.49089675737432</v>
      </c>
      <c r="Q17" s="27" t="s">
        <v>261</v>
      </c>
    </row>
    <row r="18" spans="1:17" ht="15" customHeight="1">
      <c r="A18" s="56">
        <v>10</v>
      </c>
      <c r="B18" s="30" t="s">
        <v>66</v>
      </c>
      <c r="C18" s="55" t="s">
        <v>67</v>
      </c>
      <c r="D18" s="51" t="s">
        <v>441</v>
      </c>
      <c r="E18" s="67">
        <v>72.2</v>
      </c>
      <c r="F18" s="62">
        <v>58</v>
      </c>
      <c r="G18" s="61">
        <v>61</v>
      </c>
      <c r="H18" s="61">
        <v>65</v>
      </c>
      <c r="I18" s="88">
        <f t="shared" si="4"/>
        <v>65</v>
      </c>
      <c r="J18" s="23">
        <v>75</v>
      </c>
      <c r="K18" s="20">
        <v>80</v>
      </c>
      <c r="L18" s="20">
        <v>85</v>
      </c>
      <c r="M18" s="89">
        <f t="shared" si="5"/>
        <v>85</v>
      </c>
      <c r="N18" s="90">
        <f t="shared" si="6"/>
        <v>150</v>
      </c>
      <c r="O18" s="79">
        <v>8</v>
      </c>
      <c r="P18" s="38">
        <f t="shared" si="7"/>
        <v>194.08350251414566</v>
      </c>
      <c r="Q18" s="63" t="s">
        <v>65</v>
      </c>
    </row>
    <row r="19" spans="1:17" ht="15" customHeight="1">
      <c r="A19" s="71">
        <v>11</v>
      </c>
      <c r="B19" s="101" t="s">
        <v>177</v>
      </c>
      <c r="C19" s="102" t="s">
        <v>178</v>
      </c>
      <c r="D19" s="103" t="s">
        <v>422</v>
      </c>
      <c r="E19" s="67">
        <v>76.3</v>
      </c>
      <c r="F19" s="62">
        <v>61</v>
      </c>
      <c r="G19" s="61">
        <v>63</v>
      </c>
      <c r="H19" s="61">
        <v>65</v>
      </c>
      <c r="I19" s="88">
        <f t="shared" si="4"/>
        <v>65</v>
      </c>
      <c r="J19" s="23">
        <v>80</v>
      </c>
      <c r="K19" s="20">
        <v>83</v>
      </c>
      <c r="L19" s="20">
        <v>85</v>
      </c>
      <c r="M19" s="89">
        <f t="shared" si="5"/>
        <v>85</v>
      </c>
      <c r="N19" s="90">
        <f t="shared" si="6"/>
        <v>150</v>
      </c>
      <c r="O19" s="79">
        <v>7</v>
      </c>
      <c r="P19" s="38">
        <f t="shared" si="7"/>
        <v>188.1504511207953</v>
      </c>
      <c r="Q19" s="63" t="s">
        <v>129</v>
      </c>
    </row>
    <row r="20" spans="1:17" ht="15" customHeight="1">
      <c r="A20" s="86">
        <v>12</v>
      </c>
      <c r="B20" s="32" t="s">
        <v>371</v>
      </c>
      <c r="C20" s="26" t="s">
        <v>372</v>
      </c>
      <c r="D20" s="48" t="s">
        <v>429</v>
      </c>
      <c r="E20" s="66">
        <v>71.4</v>
      </c>
      <c r="F20" s="43">
        <v>57</v>
      </c>
      <c r="G20" s="42">
        <v>62</v>
      </c>
      <c r="H20" s="42">
        <v>65</v>
      </c>
      <c r="I20" s="88">
        <f t="shared" si="4"/>
        <v>65</v>
      </c>
      <c r="J20" s="23">
        <v>70</v>
      </c>
      <c r="K20" s="20">
        <v>75</v>
      </c>
      <c r="L20" s="20">
        <v>80</v>
      </c>
      <c r="M20" s="89">
        <f t="shared" si="5"/>
        <v>80</v>
      </c>
      <c r="N20" s="90">
        <f t="shared" si="6"/>
        <v>145</v>
      </c>
      <c r="O20" s="79">
        <v>6</v>
      </c>
      <c r="P20" s="38">
        <f t="shared" si="7"/>
        <v>188.83837816446243</v>
      </c>
      <c r="Q20" s="49" t="s">
        <v>345</v>
      </c>
    </row>
    <row r="21" spans="1:17" ht="15" customHeight="1">
      <c r="A21" s="86">
        <v>13</v>
      </c>
      <c r="B21" s="27" t="s">
        <v>358</v>
      </c>
      <c r="C21" s="26" t="s">
        <v>359</v>
      </c>
      <c r="D21" s="50" t="s">
        <v>429</v>
      </c>
      <c r="E21" s="67">
        <v>75</v>
      </c>
      <c r="F21" s="62">
        <v>50</v>
      </c>
      <c r="G21" s="61">
        <v>55</v>
      </c>
      <c r="H21" s="61">
        <v>60</v>
      </c>
      <c r="I21" s="88">
        <f t="shared" si="4"/>
        <v>60</v>
      </c>
      <c r="J21" s="23">
        <v>68</v>
      </c>
      <c r="K21" s="20" t="s">
        <v>360</v>
      </c>
      <c r="L21" s="20">
        <v>73</v>
      </c>
      <c r="M21" s="89">
        <f t="shared" si="5"/>
        <v>73</v>
      </c>
      <c r="N21" s="90">
        <f t="shared" si="6"/>
        <v>133</v>
      </c>
      <c r="O21" s="79">
        <v>5</v>
      </c>
      <c r="P21" s="38">
        <f t="shared" si="7"/>
        <v>168.4100646712621</v>
      </c>
      <c r="Q21" s="49" t="s">
        <v>345</v>
      </c>
    </row>
    <row r="22" spans="1:17" ht="15" customHeight="1">
      <c r="A22" s="71">
        <v>14</v>
      </c>
      <c r="B22" s="29" t="s">
        <v>52</v>
      </c>
      <c r="C22" s="28" t="s">
        <v>53</v>
      </c>
      <c r="D22" s="31" t="s">
        <v>441</v>
      </c>
      <c r="E22" s="66">
        <v>77</v>
      </c>
      <c r="F22" s="62">
        <v>55</v>
      </c>
      <c r="G22" s="61">
        <v>58</v>
      </c>
      <c r="H22" s="61">
        <v>60</v>
      </c>
      <c r="I22" s="88">
        <f t="shared" si="4"/>
        <v>60</v>
      </c>
      <c r="J22" s="23">
        <v>65</v>
      </c>
      <c r="K22" s="20">
        <v>68</v>
      </c>
      <c r="L22" s="20">
        <v>70</v>
      </c>
      <c r="M22" s="89">
        <f t="shared" si="5"/>
        <v>70</v>
      </c>
      <c r="N22" s="90">
        <f t="shared" si="6"/>
        <v>130</v>
      </c>
      <c r="O22" s="79">
        <v>4</v>
      </c>
      <c r="P22" s="38">
        <f t="shared" si="7"/>
        <v>162.25994282714112</v>
      </c>
      <c r="Q22" s="63" t="s">
        <v>55</v>
      </c>
    </row>
    <row r="23" spans="1:17" ht="15" customHeight="1">
      <c r="A23" s="86">
        <v>15</v>
      </c>
      <c r="B23" s="29" t="s">
        <v>172</v>
      </c>
      <c r="C23" s="28" t="s">
        <v>173</v>
      </c>
      <c r="D23" s="31" t="s">
        <v>422</v>
      </c>
      <c r="E23" s="66">
        <v>76.8</v>
      </c>
      <c r="F23" s="54">
        <v>43</v>
      </c>
      <c r="G23" s="20" t="s">
        <v>174</v>
      </c>
      <c r="H23" s="20">
        <v>45</v>
      </c>
      <c r="I23" s="88">
        <f t="shared" si="4"/>
        <v>45</v>
      </c>
      <c r="J23" s="23">
        <v>52</v>
      </c>
      <c r="K23" s="20">
        <v>54</v>
      </c>
      <c r="L23" s="20">
        <v>56</v>
      </c>
      <c r="M23" s="89">
        <f t="shared" si="5"/>
        <v>56</v>
      </c>
      <c r="N23" s="90">
        <f t="shared" si="6"/>
        <v>101</v>
      </c>
      <c r="O23" s="79">
        <v>3</v>
      </c>
      <c r="P23" s="38">
        <f t="shared" si="7"/>
        <v>126.24032020854469</v>
      </c>
      <c r="Q23" s="49" t="s">
        <v>129</v>
      </c>
    </row>
    <row r="24" spans="1:17" ht="15" customHeight="1">
      <c r="A24" s="86">
        <v>16</v>
      </c>
      <c r="B24" s="32" t="s">
        <v>179</v>
      </c>
      <c r="C24" s="45" t="s">
        <v>180</v>
      </c>
      <c r="D24" s="48" t="s">
        <v>422</v>
      </c>
      <c r="E24" s="67">
        <v>72.2</v>
      </c>
      <c r="F24" s="54">
        <v>30</v>
      </c>
      <c r="G24" s="20">
        <v>35</v>
      </c>
      <c r="H24" s="20">
        <v>38</v>
      </c>
      <c r="I24" s="88">
        <f t="shared" si="4"/>
        <v>38</v>
      </c>
      <c r="J24" s="23">
        <v>40</v>
      </c>
      <c r="K24" s="20">
        <v>45</v>
      </c>
      <c r="L24" s="20">
        <v>48</v>
      </c>
      <c r="M24" s="89">
        <f t="shared" si="5"/>
        <v>48</v>
      </c>
      <c r="N24" s="90">
        <f t="shared" si="6"/>
        <v>86</v>
      </c>
      <c r="O24" s="79">
        <v>2</v>
      </c>
      <c r="P24" s="38">
        <f t="shared" si="7"/>
        <v>111.2745414414435</v>
      </c>
      <c r="Q24" s="63" t="s">
        <v>129</v>
      </c>
    </row>
    <row r="25" spans="1:18" ht="15" customHeight="1">
      <c r="A25" s="71">
        <v>17</v>
      </c>
      <c r="B25" s="27" t="s">
        <v>175</v>
      </c>
      <c r="C25" s="21" t="s">
        <v>176</v>
      </c>
      <c r="D25" s="50" t="s">
        <v>98</v>
      </c>
      <c r="E25" s="67">
        <v>76.9</v>
      </c>
      <c r="F25" s="54">
        <v>32</v>
      </c>
      <c r="G25" s="20">
        <v>34</v>
      </c>
      <c r="H25" s="20">
        <v>36</v>
      </c>
      <c r="I25" s="88">
        <f t="shared" si="4"/>
        <v>36</v>
      </c>
      <c r="J25" s="23">
        <v>45</v>
      </c>
      <c r="K25" s="20">
        <v>47</v>
      </c>
      <c r="L25" s="20">
        <v>49</v>
      </c>
      <c r="M25" s="89">
        <f t="shared" si="5"/>
        <v>49</v>
      </c>
      <c r="N25" s="90">
        <f t="shared" si="6"/>
        <v>85</v>
      </c>
      <c r="O25" s="79">
        <v>1</v>
      </c>
      <c r="P25" s="38">
        <f t="shared" si="7"/>
        <v>106.16731350926561</v>
      </c>
      <c r="Q25" s="27" t="s">
        <v>104</v>
      </c>
      <c r="R25" s="75"/>
    </row>
    <row r="26" spans="1:18" ht="15" customHeight="1" hidden="1">
      <c r="A26" s="86">
        <v>18</v>
      </c>
      <c r="B26" s="32"/>
      <c r="C26" s="36"/>
      <c r="D26" s="48"/>
      <c r="E26" s="66"/>
      <c r="F26" s="83"/>
      <c r="G26" s="57"/>
      <c r="H26" s="57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63"/>
      <c r="R26" s="75"/>
    </row>
    <row r="27" spans="1:18" ht="15" customHeight="1" hidden="1">
      <c r="A27" s="86">
        <v>19</v>
      </c>
      <c r="B27" s="32"/>
      <c r="C27" s="36"/>
      <c r="D27" s="48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59"/>
      <c r="R27" s="75"/>
    </row>
    <row r="28" spans="1:17" ht="15" customHeight="1" hidden="1">
      <c r="A28" s="71">
        <v>20</v>
      </c>
      <c r="B28" s="25"/>
      <c r="C28" s="26"/>
      <c r="D28" s="58"/>
      <c r="E28" s="72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63"/>
    </row>
    <row r="29" spans="1:17" ht="15" customHeight="1" hidden="1">
      <c r="A29" s="86">
        <v>21</v>
      </c>
      <c r="B29" s="32"/>
      <c r="C29" s="36"/>
      <c r="D29" s="48"/>
      <c r="E29" s="67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63"/>
    </row>
    <row r="30" spans="1:17" ht="15" customHeight="1" hidden="1">
      <c r="A30" s="86">
        <v>22</v>
      </c>
      <c r="B30" s="32"/>
      <c r="C30" s="47"/>
      <c r="D30" s="48"/>
      <c r="E30" s="66"/>
      <c r="F30" s="54"/>
      <c r="G30" s="20"/>
      <c r="H30" s="20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59"/>
    </row>
    <row r="31" spans="1:17" ht="15" customHeight="1" hidden="1">
      <c r="A31" s="71">
        <v>23</v>
      </c>
      <c r="B31" s="32"/>
      <c r="C31" s="26"/>
      <c r="D31" s="48"/>
      <c r="E31" s="66"/>
      <c r="F31" s="22"/>
      <c r="G31" s="24"/>
      <c r="H31" s="2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49"/>
    </row>
    <row r="32" spans="1:17" ht="15" customHeight="1" hidden="1">
      <c r="A32" s="86">
        <v>24</v>
      </c>
      <c r="B32" s="27"/>
      <c r="C32" s="26"/>
      <c r="D32" s="50"/>
      <c r="E32" s="73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63"/>
    </row>
    <row r="33" spans="1:17" ht="15" customHeight="1" hidden="1">
      <c r="A33" s="86">
        <v>25</v>
      </c>
      <c r="B33" s="34"/>
      <c r="C33" s="37"/>
      <c r="D33" s="9"/>
      <c r="E33" s="85"/>
      <c r="F33" s="40"/>
      <c r="G33" s="41"/>
      <c r="H33" s="44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33"/>
    </row>
    <row r="35" spans="3:13" ht="12.75">
      <c r="C35" s="232" t="s">
        <v>471</v>
      </c>
      <c r="M35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5:H21 J15:L21 J26:L33 F26:H33">
    <cfRule type="cellIs" priority="8" dxfId="0" operator="greaterThan" stopIfTrue="1">
      <formula>"n"</formula>
    </cfRule>
  </conditionalFormatting>
  <conditionalFormatting sqref="F22:H24 J22:L24">
    <cfRule type="cellIs" priority="7" dxfId="0" operator="greaterThan" stopIfTrue="1">
      <formula>"n"</formula>
    </cfRule>
  </conditionalFormatting>
  <conditionalFormatting sqref="F25:H25 J25:L25">
    <cfRule type="cellIs" priority="6" dxfId="0" operator="greaterThan" stopIfTrue="1">
      <formula>"n"</formula>
    </cfRule>
  </conditionalFormatting>
  <conditionalFormatting sqref="F9:H14">
    <cfRule type="cellIs" priority="2" dxfId="0" operator="greaterThan" stopIfTrue="1">
      <formula>"n"</formula>
    </cfRule>
  </conditionalFormatting>
  <conditionalFormatting sqref="J9:L14">
    <cfRule type="cellIs" priority="1" dxfId="0" operator="greaterThan" stopIfTrue="1">
      <formula>"n"</formula>
    </cfRule>
  </conditionalFormatting>
  <dataValidations count="1">
    <dataValidation type="whole" allowBlank="1" sqref="F23:H33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apas20">
    <tabColor rgb="FF00B0F0"/>
    <pageSetUpPr fitToPage="1"/>
  </sheetPr>
  <dimension ref="A1:R37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26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156" t="s">
        <v>217</v>
      </c>
      <c r="C9" s="159" t="s">
        <v>466</v>
      </c>
      <c r="D9" s="164" t="s">
        <v>207</v>
      </c>
      <c r="E9" s="238">
        <v>82.5</v>
      </c>
      <c r="F9" s="23">
        <v>90</v>
      </c>
      <c r="G9" s="20">
        <v>95</v>
      </c>
      <c r="H9" s="20">
        <v>100</v>
      </c>
      <c r="I9" s="88">
        <f aca="true" t="shared" si="0" ref="I9:I15">MAX(F9:H9)</f>
        <v>100</v>
      </c>
      <c r="J9" s="54">
        <v>115</v>
      </c>
      <c r="K9" s="20">
        <v>123</v>
      </c>
      <c r="L9" s="20">
        <v>130</v>
      </c>
      <c r="M9" s="89">
        <f aca="true" t="shared" si="1" ref="M9:M15">MAX(J9:L9)</f>
        <v>130</v>
      </c>
      <c r="N9" s="90">
        <f aca="true" t="shared" si="2" ref="N9:N15">SUM(I9,M9)</f>
        <v>230</v>
      </c>
      <c r="O9" s="79">
        <v>14</v>
      </c>
      <c r="P9" s="38">
        <f aca="true" t="shared" si="3" ref="P9:P15">IF(ISERROR(N9*10^(0.75194503*(LOG10(E9/175.508))^2)),"",N9*10^(0.75194503*(LOG10(E9/175.508))^2))</f>
        <v>277.04329823697384</v>
      </c>
      <c r="Q9" s="156" t="s">
        <v>213</v>
      </c>
      <c r="R9"/>
    </row>
    <row r="10" spans="1:18" ht="15" customHeight="1">
      <c r="A10" s="56">
        <v>2</v>
      </c>
      <c r="B10" s="144" t="s">
        <v>89</v>
      </c>
      <c r="C10" s="145" t="s">
        <v>90</v>
      </c>
      <c r="D10" s="166" t="s">
        <v>18</v>
      </c>
      <c r="E10" s="150">
        <v>79.45</v>
      </c>
      <c r="F10" s="82">
        <v>76</v>
      </c>
      <c r="G10" s="61">
        <v>79</v>
      </c>
      <c r="H10" s="61" t="s">
        <v>442</v>
      </c>
      <c r="I10" s="88">
        <f t="shared" si="0"/>
        <v>79</v>
      </c>
      <c r="J10" s="62">
        <v>98</v>
      </c>
      <c r="K10" s="61">
        <v>101</v>
      </c>
      <c r="L10" s="61">
        <v>107</v>
      </c>
      <c r="M10" s="89">
        <f t="shared" si="1"/>
        <v>107</v>
      </c>
      <c r="N10" s="90">
        <f t="shared" si="2"/>
        <v>186</v>
      </c>
      <c r="O10" s="79">
        <v>13</v>
      </c>
      <c r="P10" s="38">
        <f t="shared" si="3"/>
        <v>228.34955523703175</v>
      </c>
      <c r="Q10" s="163" t="s">
        <v>83</v>
      </c>
      <c r="R10"/>
    </row>
    <row r="11" spans="1:18" ht="15" customHeight="1">
      <c r="A11" s="71">
        <v>3</v>
      </c>
      <c r="B11" s="156" t="s">
        <v>183</v>
      </c>
      <c r="C11" s="157" t="s">
        <v>184</v>
      </c>
      <c r="D11" s="164" t="s">
        <v>115</v>
      </c>
      <c r="E11" s="150">
        <v>84.5</v>
      </c>
      <c r="F11" s="239">
        <v>85</v>
      </c>
      <c r="G11" s="106" t="s">
        <v>454</v>
      </c>
      <c r="H11" s="106" t="s">
        <v>454</v>
      </c>
      <c r="I11" s="88">
        <f t="shared" si="0"/>
        <v>85</v>
      </c>
      <c r="J11" s="105">
        <v>95</v>
      </c>
      <c r="K11" s="106">
        <v>100</v>
      </c>
      <c r="L11" s="106" t="s">
        <v>455</v>
      </c>
      <c r="M11" s="89">
        <f t="shared" si="1"/>
        <v>100</v>
      </c>
      <c r="N11" s="90">
        <f t="shared" si="2"/>
        <v>185</v>
      </c>
      <c r="O11" s="79">
        <v>12</v>
      </c>
      <c r="P11" s="38">
        <f t="shared" si="3"/>
        <v>220.26421218656208</v>
      </c>
      <c r="Q11" s="149" t="s">
        <v>171</v>
      </c>
      <c r="R11"/>
    </row>
    <row r="12" spans="1:18" ht="15" customHeight="1">
      <c r="A12" s="56">
        <v>4</v>
      </c>
      <c r="B12" s="144" t="s">
        <v>219</v>
      </c>
      <c r="C12" s="171">
        <v>37276</v>
      </c>
      <c r="D12" s="166" t="s">
        <v>207</v>
      </c>
      <c r="E12" s="150">
        <v>79.3</v>
      </c>
      <c r="F12" s="82">
        <v>70</v>
      </c>
      <c r="G12" s="61">
        <v>75</v>
      </c>
      <c r="H12" s="61">
        <v>78</v>
      </c>
      <c r="I12" s="88">
        <f t="shared" si="0"/>
        <v>78</v>
      </c>
      <c r="J12" s="62">
        <v>90</v>
      </c>
      <c r="K12" s="61">
        <v>95</v>
      </c>
      <c r="L12" s="61">
        <v>100</v>
      </c>
      <c r="M12" s="89">
        <f t="shared" si="1"/>
        <v>100</v>
      </c>
      <c r="N12" s="90">
        <f t="shared" si="2"/>
        <v>178</v>
      </c>
      <c r="O12" s="79">
        <v>11</v>
      </c>
      <c r="P12" s="38">
        <f t="shared" si="3"/>
        <v>218.74219813516004</v>
      </c>
      <c r="Q12" s="149" t="s">
        <v>220</v>
      </c>
      <c r="R12"/>
    </row>
    <row r="13" spans="1:17" ht="15" customHeight="1">
      <c r="A13" s="56">
        <v>5</v>
      </c>
      <c r="B13" s="144" t="s">
        <v>181</v>
      </c>
      <c r="C13" s="145" t="s">
        <v>182</v>
      </c>
      <c r="D13" s="175" t="s">
        <v>94</v>
      </c>
      <c r="E13" s="146">
        <v>77.9</v>
      </c>
      <c r="F13" s="236">
        <v>75</v>
      </c>
      <c r="G13" s="61">
        <v>80</v>
      </c>
      <c r="H13" s="61" t="s">
        <v>456</v>
      </c>
      <c r="I13" s="88">
        <f t="shared" si="0"/>
        <v>80</v>
      </c>
      <c r="J13" s="62">
        <v>85</v>
      </c>
      <c r="K13" s="61" t="s">
        <v>82</v>
      </c>
      <c r="L13" s="61">
        <v>90</v>
      </c>
      <c r="M13" s="89">
        <f t="shared" si="1"/>
        <v>90</v>
      </c>
      <c r="N13" s="90">
        <f t="shared" si="2"/>
        <v>170</v>
      </c>
      <c r="O13" s="79">
        <v>10</v>
      </c>
      <c r="P13" s="38">
        <f t="shared" si="3"/>
        <v>210.8727135554949</v>
      </c>
      <c r="Q13" s="149" t="s">
        <v>160</v>
      </c>
    </row>
    <row r="14" spans="1:17" ht="15" customHeight="1">
      <c r="A14" s="71">
        <v>6</v>
      </c>
      <c r="B14" s="158" t="s">
        <v>369</v>
      </c>
      <c r="C14" s="157" t="s">
        <v>370</v>
      </c>
      <c r="D14" s="189" t="s">
        <v>429</v>
      </c>
      <c r="E14" s="190">
        <v>78.4</v>
      </c>
      <c r="F14" s="54">
        <v>67</v>
      </c>
      <c r="G14" s="20">
        <v>71</v>
      </c>
      <c r="H14" s="20">
        <v>75</v>
      </c>
      <c r="I14" s="88">
        <f t="shared" si="0"/>
        <v>75</v>
      </c>
      <c r="J14" s="54">
        <v>85</v>
      </c>
      <c r="K14" s="20">
        <v>90</v>
      </c>
      <c r="L14" s="20">
        <v>95</v>
      </c>
      <c r="M14" s="89">
        <f t="shared" si="1"/>
        <v>95</v>
      </c>
      <c r="N14" s="90">
        <f t="shared" si="2"/>
        <v>170</v>
      </c>
      <c r="O14" s="79">
        <v>9</v>
      </c>
      <c r="P14" s="38">
        <f t="shared" si="3"/>
        <v>210.160992325796</v>
      </c>
      <c r="Q14" s="170" t="s">
        <v>345</v>
      </c>
    </row>
    <row r="15" spans="1:17" ht="15" customHeight="1">
      <c r="A15" s="187">
        <v>7</v>
      </c>
      <c r="B15" s="180" t="s">
        <v>293</v>
      </c>
      <c r="C15" s="225" t="s">
        <v>294</v>
      </c>
      <c r="D15" s="181" t="s">
        <v>464</v>
      </c>
      <c r="E15" s="226">
        <v>82</v>
      </c>
      <c r="F15" s="227">
        <v>65</v>
      </c>
      <c r="G15" s="138">
        <v>70</v>
      </c>
      <c r="H15" s="138">
        <v>75</v>
      </c>
      <c r="I15" s="136">
        <f t="shared" si="0"/>
        <v>75</v>
      </c>
      <c r="J15" s="137">
        <v>85</v>
      </c>
      <c r="K15" s="138">
        <v>90</v>
      </c>
      <c r="L15" s="138">
        <v>100</v>
      </c>
      <c r="M15" s="139">
        <f t="shared" si="1"/>
        <v>100</v>
      </c>
      <c r="N15" s="140">
        <f t="shared" si="2"/>
        <v>175</v>
      </c>
      <c r="O15" s="141">
        <v>8</v>
      </c>
      <c r="P15" s="142">
        <f t="shared" si="3"/>
        <v>211.42910683230275</v>
      </c>
      <c r="Q15" s="130" t="s">
        <v>262</v>
      </c>
    </row>
    <row r="16" spans="1:17" ht="15" customHeight="1">
      <c r="A16" s="86">
        <v>8</v>
      </c>
      <c r="B16" s="19" t="s">
        <v>412</v>
      </c>
      <c r="C16" s="228" t="s">
        <v>465</v>
      </c>
      <c r="D16" s="18" t="s">
        <v>207</v>
      </c>
      <c r="E16" s="73">
        <v>80.1</v>
      </c>
      <c r="F16" s="54">
        <v>55</v>
      </c>
      <c r="G16" s="20">
        <v>60</v>
      </c>
      <c r="H16" s="20">
        <v>63</v>
      </c>
      <c r="I16" s="88">
        <f aca="true" t="shared" si="4" ref="I16:I33">MAX(F16:H16)</f>
        <v>63</v>
      </c>
      <c r="J16" s="23">
        <v>65</v>
      </c>
      <c r="K16" s="20">
        <v>70</v>
      </c>
      <c r="L16" s="20">
        <v>73</v>
      </c>
      <c r="M16" s="89">
        <f aca="true" t="shared" si="5" ref="M16:M33">MAX(J16:L16)</f>
        <v>73</v>
      </c>
      <c r="N16" s="90">
        <f aca="true" t="shared" si="6" ref="N16:N33">SUM(I16,M16)</f>
        <v>136</v>
      </c>
      <c r="O16" s="79">
        <v>7</v>
      </c>
      <c r="P16" s="38">
        <f aca="true" t="shared" si="7" ref="P16:P33">IF(ISERROR(N16*10^(0.75194503*(LOG10(E16/175.508))^2)),"",N16*10^(0.75194503*(LOG10(E16/175.508))^2))</f>
        <v>166.26613797137128</v>
      </c>
      <c r="Q16" s="63" t="s">
        <v>213</v>
      </c>
    </row>
    <row r="17" spans="1:17" ht="15" customHeight="1">
      <c r="A17" s="86">
        <v>9</v>
      </c>
      <c r="B17" s="27" t="s">
        <v>341</v>
      </c>
      <c r="C17" s="26" t="s">
        <v>299</v>
      </c>
      <c r="D17" s="50" t="s">
        <v>437</v>
      </c>
      <c r="E17" s="73">
        <v>80.1</v>
      </c>
      <c r="F17" s="62">
        <v>51</v>
      </c>
      <c r="G17" s="61">
        <v>56</v>
      </c>
      <c r="H17" s="61">
        <v>60</v>
      </c>
      <c r="I17" s="88">
        <f t="shared" si="4"/>
        <v>60</v>
      </c>
      <c r="J17" s="23">
        <v>65</v>
      </c>
      <c r="K17" s="20">
        <v>70</v>
      </c>
      <c r="L17" s="20">
        <v>75</v>
      </c>
      <c r="M17" s="89">
        <f t="shared" si="5"/>
        <v>75</v>
      </c>
      <c r="N17" s="90">
        <f t="shared" si="6"/>
        <v>135</v>
      </c>
      <c r="O17" s="79">
        <v>6</v>
      </c>
      <c r="P17" s="38">
        <f t="shared" si="7"/>
        <v>165.04359283922884</v>
      </c>
      <c r="Q17" s="63" t="s">
        <v>329</v>
      </c>
    </row>
    <row r="18" spans="1:17" ht="15" customHeight="1">
      <c r="A18" s="56">
        <v>10</v>
      </c>
      <c r="B18" s="29" t="s">
        <v>365</v>
      </c>
      <c r="C18" s="28" t="s">
        <v>366</v>
      </c>
      <c r="D18" s="31" t="s">
        <v>429</v>
      </c>
      <c r="E18" s="66">
        <v>78.5</v>
      </c>
      <c r="F18" s="105">
        <v>50</v>
      </c>
      <c r="G18" s="106">
        <v>54</v>
      </c>
      <c r="H18" s="106">
        <v>58</v>
      </c>
      <c r="I18" s="88">
        <f t="shared" si="4"/>
        <v>58</v>
      </c>
      <c r="J18" s="23">
        <v>64</v>
      </c>
      <c r="K18" s="20">
        <v>68</v>
      </c>
      <c r="L18" s="20">
        <v>72</v>
      </c>
      <c r="M18" s="89">
        <f t="shared" si="5"/>
        <v>72</v>
      </c>
      <c r="N18" s="90">
        <f t="shared" si="6"/>
        <v>130</v>
      </c>
      <c r="O18" s="79">
        <v>5</v>
      </c>
      <c r="P18" s="38">
        <f t="shared" si="7"/>
        <v>160.60364480475002</v>
      </c>
      <c r="Q18" s="49" t="s">
        <v>345</v>
      </c>
    </row>
    <row r="19" spans="1:17" ht="15" customHeight="1">
      <c r="A19" s="71">
        <v>11</v>
      </c>
      <c r="B19" s="97" t="s">
        <v>413</v>
      </c>
      <c r="C19" s="98" t="s">
        <v>296</v>
      </c>
      <c r="D19" s="99" t="s">
        <v>428</v>
      </c>
      <c r="E19" s="67">
        <v>78</v>
      </c>
      <c r="F19" s="62">
        <v>50</v>
      </c>
      <c r="G19" s="61">
        <v>56</v>
      </c>
      <c r="H19" s="61" t="s">
        <v>297</v>
      </c>
      <c r="I19" s="88">
        <f t="shared" si="4"/>
        <v>56</v>
      </c>
      <c r="J19" s="23">
        <v>60</v>
      </c>
      <c r="K19" s="20">
        <v>67</v>
      </c>
      <c r="L19" s="20" t="s">
        <v>72</v>
      </c>
      <c r="M19" s="89">
        <f t="shared" si="5"/>
        <v>67</v>
      </c>
      <c r="N19" s="90">
        <f t="shared" si="6"/>
        <v>123</v>
      </c>
      <c r="O19" s="79">
        <v>4</v>
      </c>
      <c r="P19" s="38">
        <f t="shared" si="7"/>
        <v>152.46888991612298</v>
      </c>
      <c r="Q19" s="63" t="s">
        <v>254</v>
      </c>
    </row>
    <row r="20" spans="1:17" ht="15" customHeight="1">
      <c r="A20" s="86">
        <v>12</v>
      </c>
      <c r="B20" s="32" t="s">
        <v>414</v>
      </c>
      <c r="C20" s="36" t="s">
        <v>299</v>
      </c>
      <c r="D20" s="48" t="s">
        <v>464</v>
      </c>
      <c r="E20" s="67">
        <v>84.1</v>
      </c>
      <c r="F20" s="62">
        <v>50</v>
      </c>
      <c r="G20" s="61">
        <v>55</v>
      </c>
      <c r="H20" s="61" t="s">
        <v>159</v>
      </c>
      <c r="I20" s="88">
        <f t="shared" si="4"/>
        <v>55</v>
      </c>
      <c r="J20" s="23">
        <v>62</v>
      </c>
      <c r="K20" s="20">
        <v>68</v>
      </c>
      <c r="L20" s="20" t="s">
        <v>72</v>
      </c>
      <c r="M20" s="89">
        <f t="shared" si="5"/>
        <v>68</v>
      </c>
      <c r="N20" s="90">
        <f t="shared" si="6"/>
        <v>123</v>
      </c>
      <c r="O20" s="79">
        <v>3</v>
      </c>
      <c r="P20" s="38">
        <f t="shared" si="7"/>
        <v>146.7791237984611</v>
      </c>
      <c r="Q20" s="63" t="s">
        <v>262</v>
      </c>
    </row>
    <row r="21" spans="1:17" ht="15" customHeight="1">
      <c r="A21" s="56">
        <v>13</v>
      </c>
      <c r="B21" s="32" t="s">
        <v>185</v>
      </c>
      <c r="C21" s="36" t="s">
        <v>186</v>
      </c>
      <c r="D21" s="48" t="s">
        <v>115</v>
      </c>
      <c r="E21" s="66">
        <v>83.4</v>
      </c>
      <c r="F21" s="54">
        <v>50</v>
      </c>
      <c r="G21" s="20" t="s">
        <v>187</v>
      </c>
      <c r="H21" s="20">
        <v>53</v>
      </c>
      <c r="I21" s="88">
        <f t="shared" si="4"/>
        <v>53</v>
      </c>
      <c r="J21" s="23">
        <v>60</v>
      </c>
      <c r="K21" s="20">
        <v>62</v>
      </c>
      <c r="L21" s="20">
        <v>63</v>
      </c>
      <c r="M21" s="89">
        <f t="shared" si="5"/>
        <v>63</v>
      </c>
      <c r="N21" s="90">
        <f t="shared" si="6"/>
        <v>116</v>
      </c>
      <c r="O21" s="79">
        <v>2</v>
      </c>
      <c r="P21" s="38">
        <f t="shared" si="7"/>
        <v>138.98606025631324</v>
      </c>
      <c r="Q21" s="49" t="s">
        <v>171</v>
      </c>
    </row>
    <row r="22" spans="1:17" ht="15" customHeight="1">
      <c r="A22" s="71">
        <v>14</v>
      </c>
      <c r="B22" s="25" t="s">
        <v>415</v>
      </c>
      <c r="C22" s="21" t="s">
        <v>467</v>
      </c>
      <c r="D22" s="58" t="s">
        <v>431</v>
      </c>
      <c r="E22" s="72">
        <v>77.9</v>
      </c>
      <c r="F22" s="40">
        <v>30</v>
      </c>
      <c r="G22" s="41">
        <v>33</v>
      </c>
      <c r="H22" s="41">
        <v>35</v>
      </c>
      <c r="I22" s="88">
        <f t="shared" si="4"/>
        <v>35</v>
      </c>
      <c r="J22" s="23">
        <v>40</v>
      </c>
      <c r="K22" s="20">
        <v>44</v>
      </c>
      <c r="L22" s="20" t="s">
        <v>121</v>
      </c>
      <c r="M22" s="89">
        <f t="shared" si="5"/>
        <v>44</v>
      </c>
      <c r="N22" s="90">
        <f t="shared" si="6"/>
        <v>79</v>
      </c>
      <c r="O22" s="79">
        <v>1</v>
      </c>
      <c r="P22" s="38">
        <f t="shared" si="7"/>
        <v>97.99379041696527</v>
      </c>
      <c r="Q22" s="27" t="s">
        <v>261</v>
      </c>
    </row>
    <row r="23" spans="1:17" ht="15" customHeight="1" hidden="1">
      <c r="A23" s="86">
        <v>15</v>
      </c>
      <c r="B23" s="30"/>
      <c r="C23" s="55"/>
      <c r="D23" s="51"/>
      <c r="E23" s="67"/>
      <c r="F23" s="62"/>
      <c r="G23" s="61"/>
      <c r="H23" s="61"/>
      <c r="I23" s="88">
        <f t="shared" si="4"/>
        <v>0</v>
      </c>
      <c r="J23" s="23"/>
      <c r="K23" s="20"/>
      <c r="L23" s="20"/>
      <c r="M23" s="89">
        <f t="shared" si="5"/>
        <v>0</v>
      </c>
      <c r="N23" s="90">
        <f t="shared" si="6"/>
        <v>0</v>
      </c>
      <c r="O23" s="79"/>
      <c r="P23" s="38">
        <f t="shared" si="7"/>
      </c>
      <c r="Q23" s="63"/>
    </row>
    <row r="24" spans="1:17" ht="15" customHeight="1" hidden="1">
      <c r="A24" s="56">
        <v>16</v>
      </c>
      <c r="B24" s="29"/>
      <c r="C24" s="28"/>
      <c r="D24" s="31"/>
      <c r="E24" s="66"/>
      <c r="F24" s="40"/>
      <c r="G24" s="41"/>
      <c r="H24" s="41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49"/>
    </row>
    <row r="25" spans="1:18" ht="15" customHeight="1" hidden="1">
      <c r="A25" s="71">
        <v>17</v>
      </c>
      <c r="B25" s="27"/>
      <c r="C25" s="26"/>
      <c r="D25" s="50"/>
      <c r="E25" s="67"/>
      <c r="F25" s="54"/>
      <c r="G25" s="20"/>
      <c r="H25" s="20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63"/>
      <c r="R25" s="75"/>
    </row>
    <row r="26" spans="1:18" ht="15" customHeight="1" hidden="1">
      <c r="A26" s="86">
        <v>18</v>
      </c>
      <c r="B26" s="32"/>
      <c r="C26" s="36"/>
      <c r="D26" s="48"/>
      <c r="E26" s="66"/>
      <c r="F26" s="83"/>
      <c r="G26" s="57"/>
      <c r="H26" s="57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63"/>
      <c r="R26" s="75"/>
    </row>
    <row r="27" spans="1:18" ht="15" customHeight="1" hidden="1">
      <c r="A27" s="56">
        <v>19</v>
      </c>
      <c r="B27" s="32"/>
      <c r="C27" s="36"/>
      <c r="D27" s="48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59"/>
      <c r="R27" s="75"/>
    </row>
    <row r="28" spans="1:17" ht="15" customHeight="1" hidden="1">
      <c r="A28" s="71">
        <v>20</v>
      </c>
      <c r="B28" s="25"/>
      <c r="C28" s="26"/>
      <c r="D28" s="58"/>
      <c r="E28" s="72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63"/>
    </row>
    <row r="29" spans="1:17" ht="15" customHeight="1" hidden="1">
      <c r="A29" s="86">
        <v>21</v>
      </c>
      <c r="B29" s="32"/>
      <c r="C29" s="36"/>
      <c r="D29" s="48"/>
      <c r="E29" s="67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63"/>
    </row>
    <row r="30" spans="1:17" ht="15" customHeight="1" hidden="1">
      <c r="A30" s="56">
        <v>22</v>
      </c>
      <c r="B30" s="32"/>
      <c r="C30" s="47"/>
      <c r="D30" s="48"/>
      <c r="E30" s="66"/>
      <c r="F30" s="54"/>
      <c r="G30" s="20"/>
      <c r="H30" s="20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59"/>
    </row>
    <row r="31" spans="1:17" ht="15" customHeight="1" hidden="1">
      <c r="A31" s="71">
        <v>23</v>
      </c>
      <c r="B31" s="32"/>
      <c r="C31" s="26"/>
      <c r="D31" s="48"/>
      <c r="E31" s="66"/>
      <c r="F31" s="22"/>
      <c r="G31" s="24"/>
      <c r="H31" s="2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49"/>
    </row>
    <row r="32" spans="1:17" ht="15" customHeight="1" hidden="1">
      <c r="A32" s="86">
        <v>24</v>
      </c>
      <c r="B32" s="27"/>
      <c r="C32" s="26"/>
      <c r="D32" s="50"/>
      <c r="E32" s="73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63"/>
    </row>
    <row r="33" spans="1:17" ht="15" customHeight="1" hidden="1">
      <c r="A33" s="56">
        <v>25</v>
      </c>
      <c r="B33" s="34"/>
      <c r="C33" s="37"/>
      <c r="D33" s="9"/>
      <c r="E33" s="85"/>
      <c r="F33" s="40"/>
      <c r="G33" s="41"/>
      <c r="H33" s="44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33"/>
    </row>
    <row r="35" spans="3:4" ht="12.75">
      <c r="C35" s="231"/>
      <c r="D35" s="230" t="s">
        <v>477</v>
      </c>
    </row>
    <row r="37" spans="3:13" ht="12.75">
      <c r="C37" s="232" t="s">
        <v>471</v>
      </c>
      <c r="M37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6:H33 J16:L33">
    <cfRule type="cellIs" priority="9" dxfId="0" operator="greaterThan" stopIfTrue="1">
      <formula>"n"</formula>
    </cfRule>
  </conditionalFormatting>
  <conditionalFormatting sqref="F15:H15 J15:L15">
    <cfRule type="cellIs" priority="3" dxfId="0" operator="greaterThan" stopIfTrue="1">
      <formula>"n"</formula>
    </cfRule>
  </conditionalFormatting>
  <conditionalFormatting sqref="F9:H14">
    <cfRule type="cellIs" priority="2" dxfId="0" operator="greaterThan" stopIfTrue="1">
      <formula>"n"</formula>
    </cfRule>
  </conditionalFormatting>
  <conditionalFormatting sqref="J9:L14">
    <cfRule type="cellIs" priority="1" dxfId="0" operator="greaterThan" stopIfTrue="1">
      <formula>"n"</formula>
    </cfRule>
  </conditionalFormatting>
  <dataValidations count="1">
    <dataValidation type="whole" allowBlank="1" sqref="F24:H33 F21:H22 F11:H13 F9:H9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apas21">
    <tabColor rgb="FF00B0F0"/>
    <pageSetUpPr fitToPage="1"/>
  </sheetPr>
  <dimension ref="A1:R32"/>
  <sheetViews>
    <sheetView zoomScalePageLayoutView="0" workbookViewId="0" topLeftCell="A1">
      <selection activeCell="A7" sqref="A7:A8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27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2" t="s">
        <v>75</v>
      </c>
      <c r="C9" s="36" t="s">
        <v>76</v>
      </c>
      <c r="D9" s="48" t="s">
        <v>18</v>
      </c>
      <c r="E9" s="69">
        <v>85.1</v>
      </c>
      <c r="F9" s="23">
        <v>105</v>
      </c>
      <c r="G9" s="20">
        <v>110</v>
      </c>
      <c r="H9" s="20" t="s">
        <v>457</v>
      </c>
      <c r="I9" s="88">
        <f>MAX(F9:H9)</f>
        <v>110</v>
      </c>
      <c r="J9" s="54" t="s">
        <v>42</v>
      </c>
      <c r="K9" s="20">
        <v>135</v>
      </c>
      <c r="L9" s="20" t="s">
        <v>458</v>
      </c>
      <c r="M9" s="89">
        <f>MAX(J9:L9)</f>
        <v>135</v>
      </c>
      <c r="N9" s="90">
        <f>SUM(I9,M9)</f>
        <v>245</v>
      </c>
      <c r="O9" s="79">
        <v>4</v>
      </c>
      <c r="P9" s="38">
        <f>IF(ISERROR(N9*10^(0.75194503*(LOG10(E9/175.508))^2)),"",N9*10^(0.75194503*(LOG10(E9/175.508))^2))</f>
        <v>290.72235766181586</v>
      </c>
      <c r="Q9" s="63" t="s">
        <v>55</v>
      </c>
      <c r="R9"/>
    </row>
    <row r="10" spans="1:18" ht="15" customHeight="1">
      <c r="A10" s="71">
        <v>2</v>
      </c>
      <c r="B10" s="27" t="s">
        <v>221</v>
      </c>
      <c r="C10" s="26" t="s">
        <v>459</v>
      </c>
      <c r="D10" s="50" t="s">
        <v>426</v>
      </c>
      <c r="E10" s="70">
        <v>88.6</v>
      </c>
      <c r="F10" s="82" t="s">
        <v>292</v>
      </c>
      <c r="G10" s="61" t="s">
        <v>292</v>
      </c>
      <c r="H10" s="61">
        <v>85</v>
      </c>
      <c r="I10" s="88">
        <f>MAX(F10:H10)</f>
        <v>85</v>
      </c>
      <c r="J10" s="62">
        <v>105</v>
      </c>
      <c r="K10" s="61">
        <v>110</v>
      </c>
      <c r="L10" s="61">
        <v>115</v>
      </c>
      <c r="M10" s="89">
        <f>MAX(J10:L10)</f>
        <v>115</v>
      </c>
      <c r="N10" s="90">
        <f>SUM(I10,M10)</f>
        <v>200</v>
      </c>
      <c r="O10" s="79">
        <v>3</v>
      </c>
      <c r="P10" s="38">
        <f>IF(ISERROR(N10*10^(0.75194503*(LOG10(E10/175.508))^2)),"",N10*10^(0.75194503*(LOG10(E10/175.508))^2))</f>
        <v>232.96851123307567</v>
      </c>
      <c r="Q10" s="63" t="s">
        <v>208</v>
      </c>
      <c r="R10"/>
    </row>
    <row r="11" spans="1:18" ht="15" customHeight="1">
      <c r="A11" s="56">
        <v>3</v>
      </c>
      <c r="B11" s="32" t="s">
        <v>302</v>
      </c>
      <c r="C11" s="45" t="s">
        <v>303</v>
      </c>
      <c r="D11" s="48" t="s">
        <v>428</v>
      </c>
      <c r="E11" s="70">
        <v>90.8</v>
      </c>
      <c r="F11" s="239" t="s">
        <v>456</v>
      </c>
      <c r="G11" s="106" t="s">
        <v>456</v>
      </c>
      <c r="H11" s="106">
        <v>82</v>
      </c>
      <c r="I11" s="88">
        <f>MAX(F11:H11)</f>
        <v>82</v>
      </c>
      <c r="J11" s="105">
        <v>100</v>
      </c>
      <c r="K11" s="106" t="s">
        <v>91</v>
      </c>
      <c r="L11" s="106">
        <v>106</v>
      </c>
      <c r="M11" s="89">
        <f>MAX(J11:L11)</f>
        <v>106</v>
      </c>
      <c r="N11" s="90">
        <f>SUM(I11,M11)</f>
        <v>188</v>
      </c>
      <c r="O11" s="79">
        <v>2</v>
      </c>
      <c r="P11" s="38">
        <f>IF(ISERROR(N11*10^(0.75194503*(LOG10(E11/175.508))^2)),"",N11*10^(0.75194503*(LOG10(E11/175.508))^2))</f>
        <v>216.64803869889798</v>
      </c>
      <c r="Q11" s="63" t="s">
        <v>240</v>
      </c>
      <c r="R11"/>
    </row>
    <row r="12" spans="1:17" ht="15" customHeight="1">
      <c r="A12" s="71">
        <v>4</v>
      </c>
      <c r="B12" s="32" t="s">
        <v>342</v>
      </c>
      <c r="C12" s="36" t="s">
        <v>343</v>
      </c>
      <c r="D12" s="48" t="s">
        <v>437</v>
      </c>
      <c r="E12" s="69">
        <v>86.9</v>
      </c>
      <c r="F12" s="82">
        <v>65</v>
      </c>
      <c r="G12" s="61">
        <v>67</v>
      </c>
      <c r="H12" s="61">
        <v>70</v>
      </c>
      <c r="I12" s="88">
        <f>MAX(F12:H12)</f>
        <v>70</v>
      </c>
      <c r="J12" s="62">
        <v>80</v>
      </c>
      <c r="K12" s="61" t="s">
        <v>292</v>
      </c>
      <c r="L12" s="61" t="s">
        <v>292</v>
      </c>
      <c r="M12" s="89">
        <f>MAX(J12:L12)</f>
        <v>80</v>
      </c>
      <c r="N12" s="90">
        <f>SUM(I12,M12)</f>
        <v>150</v>
      </c>
      <c r="O12" s="79">
        <v>1</v>
      </c>
      <c r="P12" s="38">
        <f>IF(ISERROR(N12*10^(0.75194503*(LOG10(E12/175.508))^2)),"",N12*10^(0.75194503*(LOG10(E12/175.508))^2))</f>
        <v>176.2658274142109</v>
      </c>
      <c r="Q12" s="33" t="s">
        <v>326</v>
      </c>
    </row>
    <row r="13" spans="1:17" ht="15" customHeight="1" hidden="1">
      <c r="A13" s="86">
        <v>8</v>
      </c>
      <c r="B13" s="35"/>
      <c r="C13" s="46"/>
      <c r="D13" s="80"/>
      <c r="E13" s="73"/>
      <c r="F13" s="62"/>
      <c r="G13" s="61"/>
      <c r="H13" s="61"/>
      <c r="I13" s="88">
        <f aca="true" t="shared" si="0" ref="I13:I30">MAX(F13:H13)</f>
        <v>0</v>
      </c>
      <c r="J13" s="23"/>
      <c r="K13" s="20"/>
      <c r="L13" s="20"/>
      <c r="M13" s="89">
        <f aca="true" t="shared" si="1" ref="M13:M30">MAX(J13:L13)</f>
        <v>0</v>
      </c>
      <c r="N13" s="90">
        <f aca="true" t="shared" si="2" ref="N13:N30">SUM(I13,M13)</f>
        <v>0</v>
      </c>
      <c r="O13" s="79"/>
      <c r="P13" s="38">
        <f aca="true" t="shared" si="3" ref="P13:P30">IF(ISERROR(N13*10^(0.75194503*(LOG10(E13/175.508))^2)),"",N13*10^(0.75194503*(LOG10(E13/175.508))^2))</f>
      </c>
      <c r="Q13" s="63"/>
    </row>
    <row r="14" spans="1:17" ht="15" customHeight="1" hidden="1">
      <c r="A14" s="86">
        <v>9</v>
      </c>
      <c r="B14" s="29"/>
      <c r="C14" s="28"/>
      <c r="D14" s="31"/>
      <c r="E14" s="67"/>
      <c r="F14" s="62"/>
      <c r="G14" s="61"/>
      <c r="H14" s="61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 hidden="1">
      <c r="A15" s="86">
        <v>10</v>
      </c>
      <c r="B15" s="52"/>
      <c r="C15" s="53"/>
      <c r="D15" s="65"/>
      <c r="E15" s="72"/>
      <c r="F15" s="68"/>
      <c r="G15" s="39"/>
      <c r="H15" s="39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27"/>
    </row>
    <row r="16" spans="1:17" ht="15" customHeight="1" hidden="1">
      <c r="A16" s="86">
        <v>11</v>
      </c>
      <c r="B16" s="27"/>
      <c r="C16" s="26"/>
      <c r="D16" s="50"/>
      <c r="E16" s="67"/>
      <c r="F16" s="62"/>
      <c r="G16" s="61"/>
      <c r="H16" s="61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63"/>
    </row>
    <row r="17" spans="1:17" ht="15" customHeight="1" hidden="1">
      <c r="A17" s="86">
        <v>12</v>
      </c>
      <c r="B17" s="32"/>
      <c r="C17" s="36"/>
      <c r="D17" s="48"/>
      <c r="E17" s="66"/>
      <c r="F17" s="43"/>
      <c r="G17" s="42"/>
      <c r="H17" s="42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49"/>
    </row>
    <row r="18" spans="1:17" ht="15" customHeight="1" hidden="1">
      <c r="A18" s="86">
        <v>13</v>
      </c>
      <c r="B18" s="30"/>
      <c r="C18" s="53"/>
      <c r="D18" s="51"/>
      <c r="E18" s="74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27"/>
    </row>
    <row r="19" spans="1:17" ht="15" customHeight="1" hidden="1">
      <c r="A19" s="86">
        <v>14</v>
      </c>
      <c r="B19" s="29"/>
      <c r="C19" s="28"/>
      <c r="D19" s="31"/>
      <c r="E19" s="67"/>
      <c r="F19" s="62"/>
      <c r="G19" s="61"/>
      <c r="H19" s="61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63"/>
    </row>
    <row r="20" spans="1:17" ht="15" customHeight="1" hidden="1">
      <c r="A20" s="86">
        <v>15</v>
      </c>
      <c r="B20" s="30"/>
      <c r="C20" s="55"/>
      <c r="D20" s="51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 hidden="1">
      <c r="A21" s="86">
        <v>16</v>
      </c>
      <c r="B21" s="29"/>
      <c r="C21" s="28"/>
      <c r="D21" s="31"/>
      <c r="E21" s="66"/>
      <c r="F21" s="40"/>
      <c r="G21" s="41"/>
      <c r="H21" s="41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8" ht="15" customHeight="1" hidden="1">
      <c r="A22" s="86">
        <v>17</v>
      </c>
      <c r="B22" s="27"/>
      <c r="C22" s="26"/>
      <c r="D22" s="50"/>
      <c r="E22" s="67"/>
      <c r="F22" s="54"/>
      <c r="G22" s="20"/>
      <c r="H22" s="20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63"/>
      <c r="R22" s="75"/>
    </row>
    <row r="23" spans="1:18" ht="15" customHeight="1" hidden="1">
      <c r="A23" s="86">
        <v>18</v>
      </c>
      <c r="B23" s="32"/>
      <c r="C23" s="36"/>
      <c r="D23" s="48"/>
      <c r="E23" s="66"/>
      <c r="F23" s="83"/>
      <c r="G23" s="57"/>
      <c r="H23" s="57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  <c r="R23" s="75"/>
    </row>
    <row r="24" spans="1:18" ht="15" customHeight="1" hidden="1">
      <c r="A24" s="86">
        <v>19</v>
      </c>
      <c r="B24" s="32"/>
      <c r="C24" s="36"/>
      <c r="D24" s="48"/>
      <c r="E24" s="67"/>
      <c r="F24" s="54"/>
      <c r="G24" s="20"/>
      <c r="H24" s="20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59"/>
      <c r="R24" s="75"/>
    </row>
    <row r="25" spans="1:17" ht="15" customHeight="1" hidden="1">
      <c r="A25" s="86">
        <v>20</v>
      </c>
      <c r="B25" s="25"/>
      <c r="C25" s="26"/>
      <c r="D25" s="58"/>
      <c r="E25" s="72"/>
      <c r="F25" s="54"/>
      <c r="G25" s="20"/>
      <c r="H25" s="20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63"/>
    </row>
    <row r="26" spans="1:17" ht="15" customHeight="1" hidden="1">
      <c r="A26" s="86">
        <v>21</v>
      </c>
      <c r="B26" s="32"/>
      <c r="C26" s="36"/>
      <c r="D26" s="48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</row>
    <row r="27" spans="1:17" ht="15" customHeight="1" hidden="1">
      <c r="A27" s="86">
        <v>22</v>
      </c>
      <c r="B27" s="32"/>
      <c r="C27" s="47"/>
      <c r="D27" s="48"/>
      <c r="E27" s="66"/>
      <c r="F27" s="54"/>
      <c r="G27" s="20"/>
      <c r="H27" s="20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59"/>
    </row>
    <row r="28" spans="1:17" ht="15" customHeight="1" hidden="1">
      <c r="A28" s="86">
        <v>23</v>
      </c>
      <c r="B28" s="32"/>
      <c r="C28" s="26"/>
      <c r="D28" s="48"/>
      <c r="E28" s="66"/>
      <c r="F28" s="22"/>
      <c r="G28" s="24"/>
      <c r="H28" s="24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49"/>
    </row>
    <row r="29" spans="1:17" ht="15" customHeight="1" hidden="1">
      <c r="A29" s="86">
        <v>24</v>
      </c>
      <c r="B29" s="27"/>
      <c r="C29" s="26"/>
      <c r="D29" s="50"/>
      <c r="E29" s="73"/>
      <c r="F29" s="40"/>
      <c r="G29" s="41"/>
      <c r="H29" s="41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 hidden="1">
      <c r="A30" s="86">
        <v>25</v>
      </c>
      <c r="B30" s="34"/>
      <c r="C30" s="37"/>
      <c r="D30" s="9"/>
      <c r="E30" s="85"/>
      <c r="F30" s="40"/>
      <c r="G30" s="41"/>
      <c r="H30" s="44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33"/>
    </row>
    <row r="32" spans="3:13" ht="12.75">
      <c r="C32" s="232" t="s">
        <v>471</v>
      </c>
      <c r="M32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3:L30 F13:H30">
    <cfRule type="cellIs" priority="6" dxfId="0" operator="greaterThan" stopIfTrue="1">
      <formula>"n"</formula>
    </cfRule>
  </conditionalFormatting>
  <conditionalFormatting sqref="F9:H12">
    <cfRule type="cellIs" priority="2" dxfId="0" operator="greaterThan" stopIfTrue="1">
      <formula>"n"</formula>
    </cfRule>
  </conditionalFormatting>
  <conditionalFormatting sqref="J9:L12">
    <cfRule type="cellIs" priority="1" dxfId="0" operator="greaterThan" stopIfTrue="1">
      <formula>"n"</formula>
    </cfRule>
  </conditionalFormatting>
  <dataValidations count="1">
    <dataValidation type="whole" allowBlank="1" sqref="F21:H30 F10:H11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23">
    <tabColor rgb="FFFF0000"/>
    <pageSetUpPr fitToPage="1"/>
  </sheetPr>
  <dimension ref="A1:R39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107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2" t="s">
        <v>319</v>
      </c>
      <c r="C9" s="36" t="s">
        <v>320</v>
      </c>
      <c r="D9" s="48" t="s">
        <v>18</v>
      </c>
      <c r="E9" s="70">
        <v>42.3</v>
      </c>
      <c r="F9" s="23" t="s">
        <v>306</v>
      </c>
      <c r="G9" s="20">
        <v>35</v>
      </c>
      <c r="H9" s="20">
        <v>37</v>
      </c>
      <c r="I9" s="88">
        <f>MAX(F9:H9)</f>
        <v>37</v>
      </c>
      <c r="J9" s="23">
        <v>45</v>
      </c>
      <c r="K9" s="20">
        <v>48</v>
      </c>
      <c r="L9" s="20" t="s">
        <v>79</v>
      </c>
      <c r="M9" s="89">
        <f>MAX(J9:L9)</f>
        <v>48</v>
      </c>
      <c r="N9" s="90">
        <f>SUM(I9,M9)</f>
        <v>85</v>
      </c>
      <c r="O9" s="116"/>
      <c r="P9" s="38">
        <f>IF(ISERROR(N9*10^(0.783497476*(LOG10(E9/153.655))^2)),"",N9*10^(0.783497476*(LOG10(E9/153.655))^2))</f>
        <v>149.72862118491378</v>
      </c>
      <c r="Q9" s="59" t="s">
        <v>55</v>
      </c>
      <c r="R9"/>
    </row>
    <row r="10" spans="1:18" ht="15" customHeight="1">
      <c r="A10" s="71">
        <v>2</v>
      </c>
      <c r="B10" s="27" t="s">
        <v>390</v>
      </c>
      <c r="C10" s="26" t="s">
        <v>391</v>
      </c>
      <c r="D10" s="50" t="s">
        <v>419</v>
      </c>
      <c r="E10" s="70">
        <v>28.3</v>
      </c>
      <c r="F10" s="23">
        <v>12</v>
      </c>
      <c r="G10" s="20" t="s">
        <v>420</v>
      </c>
      <c r="H10" s="20">
        <v>13</v>
      </c>
      <c r="I10" s="88">
        <f aca="true" t="shared" si="0" ref="I10:I33">MAX(F10:H10)</f>
        <v>13</v>
      </c>
      <c r="J10" s="23">
        <v>17</v>
      </c>
      <c r="K10" s="20" t="s">
        <v>421</v>
      </c>
      <c r="L10" s="20" t="s">
        <v>421</v>
      </c>
      <c r="M10" s="89">
        <f aca="true" t="shared" si="1" ref="M10:M33">MAX(J10:L10)</f>
        <v>17</v>
      </c>
      <c r="N10" s="90">
        <f aca="true" t="shared" si="2" ref="N10:N33">SUM(I10,M10)</f>
        <v>30</v>
      </c>
      <c r="O10" s="79"/>
      <c r="P10" s="38">
        <f aca="true" t="shared" si="3" ref="P10:P33">IF(ISERROR(N10*10^(0.783497476*(LOG10(E10/153.655))^2)),"",N10*10^(0.783497476*(LOG10(E10/153.655))^2))</f>
        <v>79.45296467145573</v>
      </c>
      <c r="Q10" s="63" t="s">
        <v>389</v>
      </c>
      <c r="R10"/>
    </row>
    <row r="11" spans="1:18" ht="15" customHeight="1">
      <c r="A11" s="191"/>
      <c r="B11" s="194" t="s">
        <v>377</v>
      </c>
      <c r="C11" s="198" t="s">
        <v>378</v>
      </c>
      <c r="D11" s="205" t="s">
        <v>426</v>
      </c>
      <c r="E11" s="219"/>
      <c r="F11" s="220"/>
      <c r="G11" s="121"/>
      <c r="H11" s="121"/>
      <c r="I11" s="122">
        <f t="shared" si="0"/>
        <v>0</v>
      </c>
      <c r="J11" s="123"/>
      <c r="K11" s="124"/>
      <c r="L11" s="124"/>
      <c r="M11" s="125">
        <f t="shared" si="1"/>
        <v>0</v>
      </c>
      <c r="N11" s="126">
        <f t="shared" si="2"/>
        <v>0</v>
      </c>
      <c r="O11" s="127"/>
      <c r="P11" s="128">
        <f t="shared" si="3"/>
      </c>
      <c r="Q11" s="129" t="s">
        <v>208</v>
      </c>
      <c r="R11"/>
    </row>
    <row r="12" spans="1:17" ht="15" customHeight="1" hidden="1">
      <c r="A12" s="86">
        <v>4</v>
      </c>
      <c r="B12" s="27"/>
      <c r="C12" s="21"/>
      <c r="D12" s="60"/>
      <c r="E12" s="70"/>
      <c r="F12" s="84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27"/>
    </row>
    <row r="13" spans="1:17" ht="15" customHeight="1" hidden="1">
      <c r="A13" s="87">
        <v>5</v>
      </c>
      <c r="B13" s="19"/>
      <c r="C13" s="17"/>
      <c r="D13" s="18"/>
      <c r="E13" s="73"/>
      <c r="F13" s="62"/>
      <c r="G13" s="61"/>
      <c r="H13" s="61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63"/>
    </row>
    <row r="14" spans="1:17" ht="15" customHeight="1" hidden="1">
      <c r="A14" s="86">
        <v>6</v>
      </c>
      <c r="B14" s="32"/>
      <c r="C14" s="45"/>
      <c r="D14" s="48"/>
      <c r="E14" s="73"/>
      <c r="F14" s="54"/>
      <c r="G14" s="20"/>
      <c r="H14" s="20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 hidden="1">
      <c r="A15" s="86">
        <v>7</v>
      </c>
      <c r="B15" s="32"/>
      <c r="C15" s="36"/>
      <c r="D15" s="48"/>
      <c r="E15" s="64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33"/>
    </row>
    <row r="16" spans="1:17" ht="15" customHeight="1" hidden="1">
      <c r="A16" s="87">
        <v>8</v>
      </c>
      <c r="B16" s="35"/>
      <c r="C16" s="46"/>
      <c r="D16" s="80"/>
      <c r="E16" s="73"/>
      <c r="F16" s="62"/>
      <c r="G16" s="61"/>
      <c r="H16" s="61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63"/>
    </row>
    <row r="17" spans="1:17" ht="15" customHeight="1" hidden="1">
      <c r="A17" s="86">
        <v>9</v>
      </c>
      <c r="B17" s="29"/>
      <c r="C17" s="28"/>
      <c r="D17" s="31"/>
      <c r="E17" s="67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 hidden="1">
      <c r="A18" s="86">
        <v>10</v>
      </c>
      <c r="B18" s="52"/>
      <c r="C18" s="53"/>
      <c r="D18" s="65"/>
      <c r="E18" s="72"/>
      <c r="F18" s="68"/>
      <c r="G18" s="39"/>
      <c r="H18" s="39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27"/>
    </row>
    <row r="19" spans="1:17" ht="15" customHeight="1" hidden="1">
      <c r="A19" s="87">
        <v>11</v>
      </c>
      <c r="B19" s="27"/>
      <c r="C19" s="26"/>
      <c r="D19" s="50"/>
      <c r="E19" s="67"/>
      <c r="F19" s="62"/>
      <c r="G19" s="61"/>
      <c r="H19" s="61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63"/>
    </row>
    <row r="20" spans="1:17" ht="15" customHeight="1" hidden="1">
      <c r="A20" s="86">
        <v>12</v>
      </c>
      <c r="B20" s="32"/>
      <c r="C20" s="36"/>
      <c r="D20" s="48"/>
      <c r="E20" s="66"/>
      <c r="F20" s="43"/>
      <c r="G20" s="42"/>
      <c r="H20" s="42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49"/>
    </row>
    <row r="21" spans="1:17" ht="15" customHeight="1" hidden="1">
      <c r="A21" s="86">
        <v>13</v>
      </c>
      <c r="B21" s="30"/>
      <c r="C21" s="53"/>
      <c r="D21" s="51"/>
      <c r="E21" s="74"/>
      <c r="F21" s="62"/>
      <c r="G21" s="61"/>
      <c r="H21" s="61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27"/>
    </row>
    <row r="22" spans="1:17" ht="15" customHeight="1" hidden="1">
      <c r="A22" s="87">
        <v>14</v>
      </c>
      <c r="B22" s="29"/>
      <c r="C22" s="28"/>
      <c r="D22" s="31"/>
      <c r="E22" s="67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63"/>
    </row>
    <row r="23" spans="1:17" ht="15" customHeight="1" hidden="1">
      <c r="A23" s="86">
        <v>15</v>
      </c>
      <c r="B23" s="30"/>
      <c r="C23" s="55"/>
      <c r="D23" s="5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 hidden="1">
      <c r="A24" s="86">
        <v>16</v>
      </c>
      <c r="B24" s="29"/>
      <c r="C24" s="28"/>
      <c r="D24" s="31"/>
      <c r="E24" s="66"/>
      <c r="F24" s="40"/>
      <c r="G24" s="41"/>
      <c r="H24" s="4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49"/>
    </row>
    <row r="25" spans="1:18" ht="15" customHeight="1" hidden="1">
      <c r="A25" s="87">
        <v>17</v>
      </c>
      <c r="B25" s="27"/>
      <c r="C25" s="26"/>
      <c r="D25" s="50"/>
      <c r="E25" s="67"/>
      <c r="F25" s="54"/>
      <c r="G25" s="20"/>
      <c r="H25" s="20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63"/>
      <c r="R25" s="75"/>
    </row>
    <row r="26" spans="1:18" ht="15" customHeight="1" hidden="1">
      <c r="A26" s="86">
        <v>18</v>
      </c>
      <c r="B26" s="32"/>
      <c r="C26" s="36"/>
      <c r="D26" s="48"/>
      <c r="E26" s="66"/>
      <c r="F26" s="83"/>
      <c r="G26" s="57"/>
      <c r="H26" s="57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 hidden="1">
      <c r="A27" s="86">
        <v>19</v>
      </c>
      <c r="B27" s="32"/>
      <c r="C27" s="36"/>
      <c r="D27" s="48"/>
      <c r="E27" s="67"/>
      <c r="F27" s="54"/>
      <c r="G27" s="20"/>
      <c r="H27" s="20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59"/>
      <c r="R27" s="75"/>
    </row>
    <row r="28" spans="1:17" ht="15" customHeight="1" hidden="1">
      <c r="A28" s="87">
        <v>20</v>
      </c>
      <c r="B28" s="25"/>
      <c r="C28" s="26"/>
      <c r="D28" s="58"/>
      <c r="E28" s="72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63"/>
    </row>
    <row r="29" spans="1:17" ht="15" customHeight="1" hidden="1">
      <c r="A29" s="86">
        <v>21</v>
      </c>
      <c r="B29" s="32"/>
      <c r="C29" s="36"/>
      <c r="D29" s="48"/>
      <c r="E29" s="67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 hidden="1">
      <c r="A30" s="86">
        <v>22</v>
      </c>
      <c r="B30" s="32"/>
      <c r="C30" s="47"/>
      <c r="D30" s="48"/>
      <c r="E30" s="66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59"/>
    </row>
    <row r="31" spans="1:17" ht="15" customHeight="1" hidden="1">
      <c r="A31" s="87">
        <v>23</v>
      </c>
      <c r="B31" s="32"/>
      <c r="C31" s="26"/>
      <c r="D31" s="48"/>
      <c r="E31" s="66"/>
      <c r="F31" s="22"/>
      <c r="G31" s="24"/>
      <c r="H31" s="24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49"/>
    </row>
    <row r="32" spans="1:17" ht="15" customHeight="1" hidden="1">
      <c r="A32" s="86">
        <v>24</v>
      </c>
      <c r="B32" s="27"/>
      <c r="C32" s="26"/>
      <c r="D32" s="50"/>
      <c r="E32" s="73"/>
      <c r="F32" s="40"/>
      <c r="G32" s="41"/>
      <c r="H32" s="41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63"/>
    </row>
    <row r="33" spans="1:17" ht="15" customHeight="1" hidden="1">
      <c r="A33" s="86">
        <v>25</v>
      </c>
      <c r="B33" s="34"/>
      <c r="C33" s="37"/>
      <c r="D33" s="9"/>
      <c r="E33" s="85"/>
      <c r="F33" s="40"/>
      <c r="G33" s="41"/>
      <c r="H33" s="44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33"/>
    </row>
    <row r="35" spans="3:4" ht="12.75">
      <c r="C35" s="229"/>
      <c r="D35" s="230" t="s">
        <v>469</v>
      </c>
    </row>
    <row r="36" ht="12.75" hidden="1"/>
    <row r="37" spans="3:4" ht="12.75" hidden="1">
      <c r="C37" s="231"/>
      <c r="D37" s="230" t="s">
        <v>470</v>
      </c>
    </row>
    <row r="39" spans="3:13" ht="12.75">
      <c r="C39" s="232" t="s">
        <v>471</v>
      </c>
      <c r="M39" s="232" t="s">
        <v>472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J12:L33 F12:H33">
    <cfRule type="cellIs" priority="14" dxfId="0" operator="greaterThan" stopIfTrue="1">
      <formula>"n"</formula>
    </cfRule>
  </conditionalFormatting>
  <conditionalFormatting sqref="F11:H11 J11:L11">
    <cfRule type="cellIs" priority="8" dxfId="71" operator="greaterThan">
      <formula>"n"</formula>
    </cfRule>
    <cfRule type="cellIs" priority="9" dxfId="70" operator="greaterThan">
      <formula>"b"</formula>
    </cfRule>
    <cfRule type="cellIs" priority="10" dxfId="69" operator="greaterThan">
      <formula>0</formula>
    </cfRule>
  </conditionalFormatting>
  <conditionalFormatting sqref="F10:H10">
    <cfRule type="cellIs" priority="4" dxfId="0" operator="greaterThan" stopIfTrue="1">
      <formula>"n"</formula>
    </cfRule>
  </conditionalFormatting>
  <conditionalFormatting sqref="F9:H9">
    <cfRule type="cellIs" priority="3" dxfId="0" operator="greaterThan" stopIfTrue="1">
      <formula>"n"</formula>
    </cfRule>
  </conditionalFormatting>
  <conditionalFormatting sqref="J10:L10">
    <cfRule type="cellIs" priority="2" dxfId="0" operator="greaterThan" stopIfTrue="1">
      <formula>"n"</formula>
    </cfRule>
  </conditionalFormatting>
  <conditionalFormatting sqref="J9:L9">
    <cfRule type="cellIs" priority="1" dxfId="0" operator="greaterThan" stopIfTrue="1">
      <formula>"n"</formula>
    </cfRule>
  </conditionalFormatting>
  <dataValidations count="1">
    <dataValidation type="whole" allowBlank="1" sqref="F24:H33 F12:H12 F10:H10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apas22">
    <tabColor rgb="FF00B0F0"/>
    <pageSetUpPr fitToPage="1"/>
  </sheetPr>
  <dimension ref="A1:R34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91" t="s">
        <v>28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144" t="s">
        <v>375</v>
      </c>
      <c r="C9" s="186" t="s">
        <v>376</v>
      </c>
      <c r="D9" s="166" t="s">
        <v>429</v>
      </c>
      <c r="E9" s="146">
        <v>109.85</v>
      </c>
      <c r="F9" s="23">
        <v>115</v>
      </c>
      <c r="G9" s="20" t="s">
        <v>452</v>
      </c>
      <c r="H9" s="20">
        <v>122</v>
      </c>
      <c r="I9" s="88">
        <f aca="true" t="shared" si="0" ref="I9:I14">MAX(F9:H9)</f>
        <v>122</v>
      </c>
      <c r="J9" s="54">
        <v>145</v>
      </c>
      <c r="K9" s="20">
        <v>155</v>
      </c>
      <c r="L9" s="20" t="s">
        <v>460</v>
      </c>
      <c r="M9" s="89">
        <f aca="true" t="shared" si="1" ref="M9:M14">MAX(J9:L9)</f>
        <v>155</v>
      </c>
      <c r="N9" s="90">
        <f aca="true" t="shared" si="2" ref="N9:N14">SUM(I9,M9)</f>
        <v>277</v>
      </c>
      <c r="O9" s="79">
        <v>11</v>
      </c>
      <c r="P9" s="38">
        <f aca="true" t="shared" si="3" ref="P9:P14">IF(ISERROR(N9*10^(0.75194503*(LOG10(E9/175.508))^2)),"",N9*10^(0.75194503*(LOG10(E9/175.508))^2))</f>
        <v>297.5901432421805</v>
      </c>
      <c r="Q9" s="170" t="s">
        <v>345</v>
      </c>
      <c r="R9"/>
    </row>
    <row r="10" spans="1:18" ht="15" customHeight="1">
      <c r="A10" s="56">
        <v>2</v>
      </c>
      <c r="B10" s="156" t="s">
        <v>190</v>
      </c>
      <c r="C10" s="159" t="s">
        <v>191</v>
      </c>
      <c r="D10" s="164" t="s">
        <v>115</v>
      </c>
      <c r="E10" s="150">
        <v>121.6</v>
      </c>
      <c r="F10" s="23">
        <v>95</v>
      </c>
      <c r="G10" s="20">
        <v>100</v>
      </c>
      <c r="H10" s="20">
        <v>105</v>
      </c>
      <c r="I10" s="88">
        <f t="shared" si="0"/>
        <v>105</v>
      </c>
      <c r="J10" s="54">
        <v>108</v>
      </c>
      <c r="K10" s="20">
        <v>112</v>
      </c>
      <c r="L10" s="20" t="s">
        <v>163</v>
      </c>
      <c r="M10" s="89">
        <f t="shared" si="1"/>
        <v>112</v>
      </c>
      <c r="N10" s="90">
        <f t="shared" si="2"/>
        <v>217</v>
      </c>
      <c r="O10" s="79">
        <v>10</v>
      </c>
      <c r="P10" s="38">
        <f t="shared" si="3"/>
        <v>226.7548773883537</v>
      </c>
      <c r="Q10" s="156" t="s">
        <v>128</v>
      </c>
      <c r="R10"/>
    </row>
    <row r="11" spans="1:18" ht="15" customHeight="1">
      <c r="A11" s="56">
        <v>3</v>
      </c>
      <c r="B11" s="156" t="s">
        <v>225</v>
      </c>
      <c r="C11" s="188" t="s">
        <v>475</v>
      </c>
      <c r="D11" s="164" t="s">
        <v>426</v>
      </c>
      <c r="E11" s="150">
        <v>109</v>
      </c>
      <c r="F11" s="23">
        <v>85</v>
      </c>
      <c r="G11" s="20">
        <v>91</v>
      </c>
      <c r="H11" s="20">
        <v>95</v>
      </c>
      <c r="I11" s="88">
        <f t="shared" si="0"/>
        <v>95</v>
      </c>
      <c r="J11" s="54">
        <v>105</v>
      </c>
      <c r="K11" s="20">
        <v>110</v>
      </c>
      <c r="L11" s="20">
        <v>115</v>
      </c>
      <c r="M11" s="89">
        <f t="shared" si="1"/>
        <v>115</v>
      </c>
      <c r="N11" s="90">
        <f t="shared" si="2"/>
        <v>210</v>
      </c>
      <c r="O11" s="79">
        <v>9</v>
      </c>
      <c r="P11" s="38">
        <f t="shared" si="3"/>
        <v>226.15128553938388</v>
      </c>
      <c r="Q11" s="149" t="s">
        <v>208</v>
      </c>
      <c r="R11"/>
    </row>
    <row r="12" spans="1:17" ht="15" customHeight="1">
      <c r="A12" s="56">
        <v>4</v>
      </c>
      <c r="B12" s="144" t="s">
        <v>373</v>
      </c>
      <c r="C12" s="145" t="s">
        <v>374</v>
      </c>
      <c r="D12" s="175" t="s">
        <v>429</v>
      </c>
      <c r="E12" s="150">
        <v>107.7</v>
      </c>
      <c r="F12" s="23">
        <v>77</v>
      </c>
      <c r="G12" s="20">
        <v>83</v>
      </c>
      <c r="H12" s="20">
        <v>90</v>
      </c>
      <c r="I12" s="88">
        <f t="shared" si="0"/>
        <v>90</v>
      </c>
      <c r="J12" s="54">
        <v>105</v>
      </c>
      <c r="K12" s="20">
        <v>112</v>
      </c>
      <c r="L12" s="20" t="s">
        <v>462</v>
      </c>
      <c r="M12" s="89">
        <f t="shared" si="1"/>
        <v>112</v>
      </c>
      <c r="N12" s="90">
        <f t="shared" si="2"/>
        <v>202</v>
      </c>
      <c r="O12" s="79">
        <v>8</v>
      </c>
      <c r="P12" s="38">
        <f t="shared" si="3"/>
        <v>218.35979848788506</v>
      </c>
      <c r="Q12" s="170" t="s">
        <v>345</v>
      </c>
    </row>
    <row r="13" spans="1:17" ht="15" customHeight="1">
      <c r="A13" s="56">
        <v>5</v>
      </c>
      <c r="B13" s="156" t="s">
        <v>63</v>
      </c>
      <c r="C13" s="157" t="s">
        <v>64</v>
      </c>
      <c r="D13" s="164" t="s">
        <v>441</v>
      </c>
      <c r="E13" s="150">
        <v>102.2</v>
      </c>
      <c r="F13" s="236" t="s">
        <v>433</v>
      </c>
      <c r="G13" s="61">
        <v>83</v>
      </c>
      <c r="H13" s="61">
        <v>86</v>
      </c>
      <c r="I13" s="88">
        <f t="shared" si="0"/>
        <v>86</v>
      </c>
      <c r="J13" s="82">
        <v>110</v>
      </c>
      <c r="K13" s="61" t="s">
        <v>461</v>
      </c>
      <c r="L13" s="61" t="s">
        <v>461</v>
      </c>
      <c r="M13" s="89">
        <f t="shared" si="1"/>
        <v>110</v>
      </c>
      <c r="N13" s="90">
        <f t="shared" si="2"/>
        <v>196</v>
      </c>
      <c r="O13" s="79">
        <v>7</v>
      </c>
      <c r="P13" s="38">
        <f t="shared" si="3"/>
        <v>215.63926121993842</v>
      </c>
      <c r="Q13" s="149" t="s">
        <v>65</v>
      </c>
    </row>
    <row r="14" spans="1:17" ht="15" customHeight="1">
      <c r="A14" s="56">
        <v>6</v>
      </c>
      <c r="B14" s="156" t="s">
        <v>224</v>
      </c>
      <c r="C14" s="159">
        <v>36741</v>
      </c>
      <c r="D14" s="164" t="s">
        <v>207</v>
      </c>
      <c r="E14" s="165">
        <v>97.8</v>
      </c>
      <c r="F14" s="84">
        <v>75</v>
      </c>
      <c r="G14" s="20">
        <v>80</v>
      </c>
      <c r="H14" s="20">
        <v>85</v>
      </c>
      <c r="I14" s="88">
        <f t="shared" si="0"/>
        <v>85</v>
      </c>
      <c r="J14" s="84">
        <v>100</v>
      </c>
      <c r="K14" s="20" t="s">
        <v>463</v>
      </c>
      <c r="L14" s="20">
        <v>110</v>
      </c>
      <c r="M14" s="89">
        <f t="shared" si="1"/>
        <v>110</v>
      </c>
      <c r="N14" s="90">
        <f t="shared" si="2"/>
        <v>195</v>
      </c>
      <c r="O14" s="79">
        <v>6</v>
      </c>
      <c r="P14" s="38">
        <f t="shared" si="3"/>
        <v>218.03744216475204</v>
      </c>
      <c r="Q14" s="156" t="s">
        <v>213</v>
      </c>
    </row>
    <row r="15" spans="1:17" ht="15" customHeight="1">
      <c r="A15" s="71">
        <v>7</v>
      </c>
      <c r="B15" s="32" t="s">
        <v>188</v>
      </c>
      <c r="C15" s="36" t="s">
        <v>189</v>
      </c>
      <c r="D15" s="48" t="s">
        <v>422</v>
      </c>
      <c r="E15" s="64">
        <v>96.5</v>
      </c>
      <c r="F15" s="54">
        <v>75</v>
      </c>
      <c r="G15" s="20">
        <v>78</v>
      </c>
      <c r="H15" s="20">
        <v>80</v>
      </c>
      <c r="I15" s="88">
        <f>MAX(F15:H15)</f>
        <v>80</v>
      </c>
      <c r="J15" s="23">
        <v>85</v>
      </c>
      <c r="K15" s="20" t="s">
        <v>82</v>
      </c>
      <c r="L15" s="20">
        <v>90</v>
      </c>
      <c r="M15" s="89">
        <f>MAX(J15:L15)</f>
        <v>90</v>
      </c>
      <c r="N15" s="90">
        <f>SUM(I15,M15)</f>
        <v>170</v>
      </c>
      <c r="O15" s="79">
        <v>5</v>
      </c>
      <c r="P15" s="38">
        <f>IF(ISERROR(N15*10^(0.75194503*(LOG10(E15/175.508))^2)),"",N15*10^(0.75194503*(LOG10(E15/175.508))^2))</f>
        <v>191.06905595285411</v>
      </c>
      <c r="Q15" s="49" t="s">
        <v>129</v>
      </c>
    </row>
    <row r="16" spans="1:17" ht="15" customHeight="1">
      <c r="A16" s="56">
        <v>8</v>
      </c>
      <c r="B16" s="19" t="s">
        <v>192</v>
      </c>
      <c r="C16" s="17" t="s">
        <v>193</v>
      </c>
      <c r="D16" s="18" t="s">
        <v>115</v>
      </c>
      <c r="E16" s="67">
        <v>129</v>
      </c>
      <c r="F16" s="54">
        <v>70</v>
      </c>
      <c r="G16" s="20">
        <v>73</v>
      </c>
      <c r="H16" s="20">
        <v>75</v>
      </c>
      <c r="I16" s="88">
        <f>MAX(F16:H16)</f>
        <v>75</v>
      </c>
      <c r="J16" s="23">
        <v>90</v>
      </c>
      <c r="K16" s="20">
        <v>93</v>
      </c>
      <c r="L16" s="20">
        <v>95</v>
      </c>
      <c r="M16" s="89">
        <f>MAX(J16:L16)</f>
        <v>95</v>
      </c>
      <c r="N16" s="90">
        <f>SUM(I16,M16)</f>
        <v>170</v>
      </c>
      <c r="O16" s="79">
        <v>4</v>
      </c>
      <c r="P16" s="38">
        <f>IF(ISERROR(N16*10^(0.75194503*(LOG10(E16/175.508))^2)),"",N16*10^(0.75194503*(LOG10(E16/175.508))^2))</f>
        <v>175.3444026085973</v>
      </c>
      <c r="Q16" s="63" t="s">
        <v>128</v>
      </c>
    </row>
    <row r="17" spans="1:17" ht="15" customHeight="1">
      <c r="A17" s="71">
        <v>9</v>
      </c>
      <c r="B17" s="32" t="s">
        <v>56</v>
      </c>
      <c r="C17" s="36" t="s">
        <v>57</v>
      </c>
      <c r="D17" s="48" t="s">
        <v>441</v>
      </c>
      <c r="E17" s="66">
        <v>113</v>
      </c>
      <c r="F17" s="54">
        <v>65</v>
      </c>
      <c r="G17" s="20">
        <v>68</v>
      </c>
      <c r="H17" s="20">
        <v>70</v>
      </c>
      <c r="I17" s="88">
        <f>MAX(F17:H17)</f>
        <v>70</v>
      </c>
      <c r="J17" s="23">
        <v>80</v>
      </c>
      <c r="K17" s="20">
        <v>83</v>
      </c>
      <c r="L17" s="20">
        <v>85</v>
      </c>
      <c r="M17" s="89">
        <f>MAX(J17:L17)</f>
        <v>85</v>
      </c>
      <c r="N17" s="90">
        <f>SUM(I17,M17)</f>
        <v>155</v>
      </c>
      <c r="O17" s="79">
        <v>3</v>
      </c>
      <c r="P17" s="38">
        <f>IF(ISERROR(N17*10^(0.75194503*(LOG10(E17/175.508))^2)),"",N17*10^(0.75194503*(LOG10(E17/175.508))^2))</f>
        <v>165.13008169583873</v>
      </c>
      <c r="Q17" s="63" t="s">
        <v>55</v>
      </c>
    </row>
    <row r="18" spans="1:17" ht="15" customHeight="1">
      <c r="A18" s="56">
        <v>10</v>
      </c>
      <c r="B18" s="25" t="s">
        <v>223</v>
      </c>
      <c r="C18" s="21">
        <v>37282</v>
      </c>
      <c r="D18" s="58" t="s">
        <v>207</v>
      </c>
      <c r="E18" s="94">
        <v>117.6</v>
      </c>
      <c r="F18" s="82">
        <v>60</v>
      </c>
      <c r="G18" s="61">
        <v>65</v>
      </c>
      <c r="H18" s="61">
        <v>65</v>
      </c>
      <c r="I18" s="88">
        <f>MAX(F18:H18)</f>
        <v>65</v>
      </c>
      <c r="J18" s="23">
        <v>80</v>
      </c>
      <c r="K18" s="20">
        <v>85</v>
      </c>
      <c r="L18" s="20">
        <v>85</v>
      </c>
      <c r="M18" s="89">
        <f>MAX(J18:L18)</f>
        <v>85</v>
      </c>
      <c r="N18" s="90">
        <f>SUM(I18,M18)</f>
        <v>150</v>
      </c>
      <c r="O18" s="79">
        <v>2</v>
      </c>
      <c r="P18" s="115">
        <f>IF(ISERROR(N18*10^(0.75194503*(LOG10(E18/175.508))^2)),"",N18*10^(0.75194503*(LOG10(E18/175.508))^2))</f>
        <v>158.0622885291274</v>
      </c>
      <c r="Q18" s="63" t="s">
        <v>220</v>
      </c>
    </row>
    <row r="19" spans="1:18" s="114" customFormat="1" ht="15" customHeight="1">
      <c r="A19" s="56">
        <v>11</v>
      </c>
      <c r="B19" s="32" t="s">
        <v>304</v>
      </c>
      <c r="C19" s="36" t="s">
        <v>305</v>
      </c>
      <c r="D19" s="93" t="s">
        <v>464</v>
      </c>
      <c r="E19" s="69">
        <v>95.2</v>
      </c>
      <c r="F19" s="84">
        <v>30</v>
      </c>
      <c r="G19" s="20" t="s">
        <v>306</v>
      </c>
      <c r="H19" s="20">
        <v>35</v>
      </c>
      <c r="I19" s="88">
        <f>MAX(F19:H19)</f>
        <v>35</v>
      </c>
      <c r="J19" s="23">
        <v>40</v>
      </c>
      <c r="K19" s="20">
        <v>45</v>
      </c>
      <c r="L19" s="20" t="s">
        <v>79</v>
      </c>
      <c r="M19" s="89">
        <f>MAX(J19:L19)</f>
        <v>45</v>
      </c>
      <c r="N19" s="90">
        <f>SUM(I19,M19)</f>
        <v>80</v>
      </c>
      <c r="O19" s="79">
        <v>1</v>
      </c>
      <c r="P19" s="38">
        <f>IF(ISERROR(N19*10^(0.75194503*(LOG10(E19/175.508))^2)),"",N19*10^(0.75194503*(LOG10(E19/175.508))^2))</f>
        <v>90.39796880250691</v>
      </c>
      <c r="Q19" s="33" t="s">
        <v>262</v>
      </c>
      <c r="R19" s="113"/>
    </row>
    <row r="20" spans="1:17" ht="14.25" customHeight="1" hidden="1">
      <c r="A20" s="71">
        <v>12</v>
      </c>
      <c r="B20" s="30"/>
      <c r="C20" s="53"/>
      <c r="D20" s="51"/>
      <c r="E20" s="74"/>
      <c r="F20" s="62"/>
      <c r="G20" s="61"/>
      <c r="H20" s="61"/>
      <c r="I20" s="88">
        <f aca="true" t="shared" si="4" ref="I20:I32">MAX(F20:H20)</f>
        <v>0</v>
      </c>
      <c r="J20" s="23"/>
      <c r="K20" s="20"/>
      <c r="L20" s="20"/>
      <c r="M20" s="89">
        <f aca="true" t="shared" si="5" ref="M20:M32">MAX(J20:L20)</f>
        <v>0</v>
      </c>
      <c r="N20" s="90">
        <f aca="true" t="shared" si="6" ref="N20:N32">SUM(I20,M20)</f>
        <v>0</v>
      </c>
      <c r="O20" s="79"/>
      <c r="P20" s="38">
        <f aca="true" t="shared" si="7" ref="P20:P32">IF(ISERROR(N20*10^(0.75194503*(LOG10(E20/175.508))^2)),"",N20*10^(0.75194503*(LOG10(E20/175.508))^2))</f>
      </c>
      <c r="Q20" s="27"/>
    </row>
    <row r="21" spans="1:17" ht="15" customHeight="1" hidden="1">
      <c r="A21" s="56">
        <v>13</v>
      </c>
      <c r="B21" s="29"/>
      <c r="C21" s="28"/>
      <c r="D21" s="31"/>
      <c r="E21" s="67"/>
      <c r="F21" s="62"/>
      <c r="G21" s="61"/>
      <c r="H21" s="61"/>
      <c r="I21" s="88">
        <f t="shared" si="4"/>
        <v>0</v>
      </c>
      <c r="J21" s="23"/>
      <c r="K21" s="20"/>
      <c r="L21" s="20"/>
      <c r="M21" s="89">
        <f t="shared" si="5"/>
        <v>0</v>
      </c>
      <c r="N21" s="90">
        <f t="shared" si="6"/>
        <v>0</v>
      </c>
      <c r="O21" s="79"/>
      <c r="P21" s="38">
        <f t="shared" si="7"/>
      </c>
      <c r="Q21" s="63"/>
    </row>
    <row r="22" spans="1:17" ht="15" customHeight="1" hidden="1">
      <c r="A22" s="71">
        <v>14</v>
      </c>
      <c r="B22" s="30"/>
      <c r="C22" s="55"/>
      <c r="D22" s="51"/>
      <c r="E22" s="67"/>
      <c r="F22" s="62"/>
      <c r="G22" s="61"/>
      <c r="H22" s="61"/>
      <c r="I22" s="88">
        <f t="shared" si="4"/>
        <v>0</v>
      </c>
      <c r="J22" s="23"/>
      <c r="K22" s="20"/>
      <c r="L22" s="20"/>
      <c r="M22" s="89">
        <f t="shared" si="5"/>
        <v>0</v>
      </c>
      <c r="N22" s="90">
        <f t="shared" si="6"/>
        <v>0</v>
      </c>
      <c r="O22" s="79"/>
      <c r="P22" s="38">
        <f t="shared" si="7"/>
      </c>
      <c r="Q22" s="63"/>
    </row>
    <row r="23" spans="1:17" ht="15" customHeight="1" hidden="1">
      <c r="A23" s="56">
        <v>15</v>
      </c>
      <c r="B23" s="29"/>
      <c r="C23" s="28"/>
      <c r="D23" s="31"/>
      <c r="E23" s="66"/>
      <c r="F23" s="40"/>
      <c r="G23" s="41"/>
      <c r="H23" s="41"/>
      <c r="I23" s="88">
        <f t="shared" si="4"/>
        <v>0</v>
      </c>
      <c r="J23" s="23"/>
      <c r="K23" s="20"/>
      <c r="L23" s="20"/>
      <c r="M23" s="89">
        <f t="shared" si="5"/>
        <v>0</v>
      </c>
      <c r="N23" s="90">
        <f t="shared" si="6"/>
        <v>0</v>
      </c>
      <c r="O23" s="79"/>
      <c r="P23" s="38">
        <f t="shared" si="7"/>
      </c>
      <c r="Q23" s="49"/>
    </row>
    <row r="24" spans="1:18" ht="15" customHeight="1" hidden="1">
      <c r="A24" s="71">
        <v>16</v>
      </c>
      <c r="B24" s="27"/>
      <c r="C24" s="26"/>
      <c r="D24" s="50"/>
      <c r="E24" s="67"/>
      <c r="F24" s="54"/>
      <c r="G24" s="20"/>
      <c r="H24" s="20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63"/>
      <c r="R24" s="75"/>
    </row>
    <row r="25" spans="1:18" ht="15" customHeight="1" hidden="1">
      <c r="A25" s="56">
        <v>17</v>
      </c>
      <c r="B25" s="32"/>
      <c r="C25" s="36"/>
      <c r="D25" s="48"/>
      <c r="E25" s="66"/>
      <c r="F25" s="83"/>
      <c r="G25" s="57"/>
      <c r="H25" s="57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63"/>
      <c r="R25" s="75"/>
    </row>
    <row r="26" spans="1:18" ht="15" customHeight="1" hidden="1">
      <c r="A26" s="71">
        <v>18</v>
      </c>
      <c r="B26" s="32"/>
      <c r="C26" s="36"/>
      <c r="D26" s="48"/>
      <c r="E26" s="67"/>
      <c r="F26" s="54"/>
      <c r="G26" s="20"/>
      <c r="H26" s="20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59"/>
      <c r="R26" s="75"/>
    </row>
    <row r="27" spans="1:17" ht="15" customHeight="1" hidden="1">
      <c r="A27" s="56">
        <v>19</v>
      </c>
      <c r="B27" s="25"/>
      <c r="C27" s="26"/>
      <c r="D27" s="58"/>
      <c r="E27" s="72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63"/>
    </row>
    <row r="28" spans="1:17" ht="15" customHeight="1" hidden="1">
      <c r="A28" s="71">
        <v>20</v>
      </c>
      <c r="B28" s="32"/>
      <c r="C28" s="36"/>
      <c r="D28" s="48"/>
      <c r="E28" s="67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63"/>
    </row>
    <row r="29" spans="1:17" ht="15" customHeight="1" hidden="1">
      <c r="A29" s="56">
        <v>21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71">
        <v>22</v>
      </c>
      <c r="B30" s="32"/>
      <c r="C30" s="26"/>
      <c r="D30" s="48"/>
      <c r="E30" s="66"/>
      <c r="F30" s="22"/>
      <c r="G30" s="24"/>
      <c r="H30" s="24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49"/>
    </row>
    <row r="31" spans="1:17" ht="15" customHeight="1" hidden="1">
      <c r="A31" s="56">
        <v>23</v>
      </c>
      <c r="B31" s="27"/>
      <c r="C31" s="26"/>
      <c r="D31" s="50"/>
      <c r="E31" s="73"/>
      <c r="F31" s="40"/>
      <c r="G31" s="41"/>
      <c r="H31" s="41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63"/>
    </row>
    <row r="32" spans="1:17" ht="15" customHeight="1" hidden="1">
      <c r="A32" s="71">
        <v>24</v>
      </c>
      <c r="B32" s="34"/>
      <c r="C32" s="37"/>
      <c r="D32" s="9"/>
      <c r="E32" s="85"/>
      <c r="F32" s="40"/>
      <c r="G32" s="41"/>
      <c r="H32" s="44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33"/>
    </row>
    <row r="34" spans="3:13" ht="12.75">
      <c r="C34" s="232" t="s">
        <v>471</v>
      </c>
      <c r="M34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20:L32 F20:H32 F15:H15 J15:L15">
    <cfRule type="cellIs" priority="24" dxfId="0" operator="greaterThan" stopIfTrue="1">
      <formula>"n"</formula>
    </cfRule>
  </conditionalFormatting>
  <conditionalFormatting sqref="F16:H17 J16:L17">
    <cfRule type="cellIs" priority="23" dxfId="0" operator="greaterThan" stopIfTrue="1">
      <formula>"n"</formula>
    </cfRule>
  </conditionalFormatting>
  <conditionalFormatting sqref="F19:H19 J19:L19">
    <cfRule type="cellIs" priority="20" dxfId="0" operator="greaterThan" stopIfTrue="1">
      <formula>"n"</formula>
    </cfRule>
  </conditionalFormatting>
  <conditionalFormatting sqref="F18:H18 J18:L18">
    <cfRule type="cellIs" priority="22" dxfId="0" operator="greaterThan" stopIfTrue="1">
      <formula>"n"</formula>
    </cfRule>
  </conditionalFormatting>
  <conditionalFormatting sqref="F9:H9">
    <cfRule type="cellIs" priority="16" dxfId="0" operator="greaterThan" stopIfTrue="1">
      <formula>"n"</formula>
    </cfRule>
  </conditionalFormatting>
  <conditionalFormatting sqref="F10:H10">
    <cfRule type="cellIs" priority="12" dxfId="0" operator="greaterThan" stopIfTrue="1">
      <formula>"n"</formula>
    </cfRule>
  </conditionalFormatting>
  <conditionalFormatting sqref="F11:H12">
    <cfRule type="cellIs" priority="11" dxfId="0" operator="greaterThan" stopIfTrue="1">
      <formula>"n"</formula>
    </cfRule>
  </conditionalFormatting>
  <conditionalFormatting sqref="F14:H14">
    <cfRule type="cellIs" priority="9" dxfId="0" operator="greaterThan" stopIfTrue="1">
      <formula>"n"</formula>
    </cfRule>
  </conditionalFormatting>
  <conditionalFormatting sqref="F13:H13">
    <cfRule type="cellIs" priority="10" dxfId="0" operator="greaterThan" stopIfTrue="1">
      <formula>"n"</formula>
    </cfRule>
  </conditionalFormatting>
  <conditionalFormatting sqref="J9:L9">
    <cfRule type="cellIs" priority="8" dxfId="0" operator="greaterThan" stopIfTrue="1">
      <formula>"n"</formula>
    </cfRule>
  </conditionalFormatting>
  <conditionalFormatting sqref="J10:L10">
    <cfRule type="cellIs" priority="4" dxfId="0" operator="greaterThan" stopIfTrue="1">
      <formula>"n"</formula>
    </cfRule>
  </conditionalFormatting>
  <conditionalFormatting sqref="J11:L12">
    <cfRule type="cellIs" priority="3" dxfId="0" operator="greaterThan" stopIfTrue="1">
      <formula>"n"</formula>
    </cfRule>
  </conditionalFormatting>
  <conditionalFormatting sqref="J14:L14">
    <cfRule type="cellIs" priority="1" dxfId="0" operator="greaterThan" stopIfTrue="1">
      <formula>"n"</formula>
    </cfRule>
  </conditionalFormatting>
  <conditionalFormatting sqref="J13:L13">
    <cfRule type="cellIs" priority="2" dxfId="0" operator="greaterThan" stopIfTrue="1">
      <formula>"n"</formula>
    </cfRule>
  </conditionalFormatting>
  <dataValidations count="1">
    <dataValidation type="whole" allowBlank="1" sqref="F23:H32 F16:H17 F19:H19 F11:H12">
      <formula1>0</formula1>
      <formula2>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2:F31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8.00390625" style="240" customWidth="1"/>
    <col min="2" max="2" width="9.140625" style="240" customWidth="1"/>
    <col min="3" max="3" width="10.00390625" style="241" customWidth="1"/>
    <col min="4" max="4" width="20.8515625" style="240" customWidth="1"/>
    <col min="5" max="5" width="11.00390625" style="240" customWidth="1"/>
    <col min="6" max="16384" width="9.140625" style="240" customWidth="1"/>
  </cols>
  <sheetData>
    <row r="1" ht="24.75" customHeight="1"/>
    <row r="2" spans="2:6" ht="116.25" customHeight="1">
      <c r="B2" s="278" t="s">
        <v>489</v>
      </c>
      <c r="C2" s="279"/>
      <c r="D2" s="279"/>
      <c r="E2" s="279"/>
      <c r="F2" s="279"/>
    </row>
    <row r="3" spans="2:6" ht="26.25">
      <c r="B3" s="242"/>
      <c r="C3" s="243"/>
      <c r="D3" s="242" t="s">
        <v>478</v>
      </c>
      <c r="E3" s="243"/>
      <c r="F3" s="243"/>
    </row>
    <row r="4" spans="3:4" ht="12.75">
      <c r="C4" s="244"/>
      <c r="D4" s="245"/>
    </row>
    <row r="5" spans="3:5" ht="19.5">
      <c r="C5" s="246" t="s">
        <v>479</v>
      </c>
      <c r="D5" s="247" t="s">
        <v>480</v>
      </c>
      <c r="E5" s="248" t="s">
        <v>12</v>
      </c>
    </row>
    <row r="6" spans="3:5" ht="19.5">
      <c r="C6" s="246" t="s">
        <v>483</v>
      </c>
      <c r="D6" s="247" t="s">
        <v>18</v>
      </c>
      <c r="E6" s="249">
        <v>117</v>
      </c>
    </row>
    <row r="7" spans="3:5" ht="19.5">
      <c r="C7" s="246" t="s">
        <v>484</v>
      </c>
      <c r="D7" s="247" t="s">
        <v>198</v>
      </c>
      <c r="E7" s="249">
        <v>101</v>
      </c>
    </row>
    <row r="8" spans="3:5" ht="19.5">
      <c r="C8" s="246" t="s">
        <v>485</v>
      </c>
      <c r="D8" s="247" t="s">
        <v>94</v>
      </c>
      <c r="E8" s="249">
        <v>98</v>
      </c>
    </row>
    <row r="9" spans="3:5" ht="19.5">
      <c r="C9" s="246" t="s">
        <v>486</v>
      </c>
      <c r="D9" s="247" t="s">
        <v>207</v>
      </c>
      <c r="E9" s="249">
        <v>91</v>
      </c>
    </row>
    <row r="10" spans="3:5" ht="19.5">
      <c r="C10" s="246" t="s">
        <v>487</v>
      </c>
      <c r="D10" s="247" t="s">
        <v>491</v>
      </c>
      <c r="E10" s="249">
        <v>80</v>
      </c>
    </row>
    <row r="11" spans="3:5" ht="19.5">
      <c r="C11" s="250" t="s">
        <v>482</v>
      </c>
      <c r="D11" s="247" t="s">
        <v>492</v>
      </c>
      <c r="E11" s="249">
        <v>74</v>
      </c>
    </row>
    <row r="12" spans="3:5" ht="19.5">
      <c r="C12" s="250" t="s">
        <v>482</v>
      </c>
      <c r="D12" s="247" t="s">
        <v>493</v>
      </c>
      <c r="E12" s="249">
        <v>74</v>
      </c>
    </row>
    <row r="13" spans="3:5" ht="19.5">
      <c r="C13" s="246" t="s">
        <v>499</v>
      </c>
      <c r="D13" s="247" t="s">
        <v>506</v>
      </c>
      <c r="E13" s="249">
        <v>58</v>
      </c>
    </row>
    <row r="14" spans="3:5" ht="19.5">
      <c r="C14" s="246" t="s">
        <v>500</v>
      </c>
      <c r="D14" s="247" t="s">
        <v>115</v>
      </c>
      <c r="E14" s="249">
        <v>47</v>
      </c>
    </row>
    <row r="15" spans="3:5" ht="19.5">
      <c r="C15" s="250" t="s">
        <v>481</v>
      </c>
      <c r="D15" s="247" t="s">
        <v>494</v>
      </c>
      <c r="E15" s="249">
        <v>28</v>
      </c>
    </row>
    <row r="16" spans="3:5" ht="19.5">
      <c r="C16" s="250" t="s">
        <v>481</v>
      </c>
      <c r="D16" s="247" t="s">
        <v>495</v>
      </c>
      <c r="E16" s="249">
        <v>28</v>
      </c>
    </row>
    <row r="17" spans="3:5" ht="19.5">
      <c r="C17" s="246" t="s">
        <v>501</v>
      </c>
      <c r="D17" s="247" t="s">
        <v>98</v>
      </c>
      <c r="E17" s="249">
        <v>21</v>
      </c>
    </row>
    <row r="18" spans="3:5" ht="19.5">
      <c r="C18" s="246" t="s">
        <v>502</v>
      </c>
      <c r="D18" s="247" t="s">
        <v>401</v>
      </c>
      <c r="E18" s="249">
        <v>18</v>
      </c>
    </row>
    <row r="19" spans="3:5" ht="19.5">
      <c r="C19" s="246" t="s">
        <v>503</v>
      </c>
      <c r="D19" s="247" t="s">
        <v>496</v>
      </c>
      <c r="E19" s="249">
        <v>17</v>
      </c>
    </row>
    <row r="20" spans="3:5" ht="19.5">
      <c r="C20" s="246" t="s">
        <v>504</v>
      </c>
      <c r="D20" s="247" t="s">
        <v>497</v>
      </c>
      <c r="E20" s="249">
        <v>11</v>
      </c>
    </row>
    <row r="21" spans="3:5" ht="19.5">
      <c r="C21" s="246" t="s">
        <v>505</v>
      </c>
      <c r="D21" s="247" t="s">
        <v>498</v>
      </c>
      <c r="E21" s="249">
        <v>10</v>
      </c>
    </row>
    <row r="22" spans="3:5" ht="19.5" hidden="1">
      <c r="C22" s="246"/>
      <c r="D22" s="247"/>
      <c r="E22" s="249"/>
    </row>
    <row r="23" spans="3:5" ht="19.5" hidden="1">
      <c r="C23" s="246"/>
      <c r="D23" s="247"/>
      <c r="E23" s="249"/>
    </row>
    <row r="24" spans="3:5" ht="19.5" hidden="1">
      <c r="C24" s="246"/>
      <c r="D24" s="247"/>
      <c r="E24" s="249"/>
    </row>
    <row r="25" spans="3:5" ht="19.5" hidden="1">
      <c r="C25" s="246"/>
      <c r="D25" s="247"/>
      <c r="E25" s="249"/>
    </row>
    <row r="26" spans="3:5" ht="19.5" hidden="1">
      <c r="C26" s="246"/>
      <c r="D26" s="247"/>
      <c r="E26" s="249"/>
    </row>
    <row r="27" spans="3:5" ht="19.5" hidden="1">
      <c r="C27" s="246"/>
      <c r="D27" s="247"/>
      <c r="E27" s="249"/>
    </row>
    <row r="28" spans="3:5" ht="19.5" hidden="1">
      <c r="C28" s="246"/>
      <c r="D28" s="247"/>
      <c r="E28" s="249"/>
    </row>
    <row r="29" spans="3:5" ht="19.5" hidden="1">
      <c r="C29" s="246"/>
      <c r="D29" s="247"/>
      <c r="E29" s="249"/>
    </row>
    <row r="30" spans="3:5" ht="19.5" hidden="1">
      <c r="C30" s="246"/>
      <c r="D30" s="247"/>
      <c r="E30" s="249"/>
    </row>
    <row r="31" spans="3:5" ht="19.5" hidden="1">
      <c r="C31" s="246"/>
      <c r="D31" s="247"/>
      <c r="E31" s="249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apas31">
    <tabColor rgb="FF00B0F0"/>
    <pageSetUpPr fitToPage="1"/>
  </sheetPr>
  <dimension ref="A1:R126"/>
  <sheetViews>
    <sheetView zoomScalePageLayoutView="0" workbookViewId="0" topLeftCell="A94">
      <selection activeCell="B59" sqref="B59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19</v>
      </c>
      <c r="K5" s="264"/>
      <c r="L5" s="264"/>
      <c r="M5" s="10"/>
      <c r="N5" s="10"/>
      <c r="O5" s="10"/>
      <c r="P5" s="91" t="s">
        <v>28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107">
        <v>1</v>
      </c>
      <c r="B9" s="32" t="s">
        <v>156</v>
      </c>
      <c r="C9" s="36" t="s">
        <v>157</v>
      </c>
      <c r="D9" s="48" t="s">
        <v>158</v>
      </c>
      <c r="E9" s="70">
        <v>61.5</v>
      </c>
      <c r="F9" s="81">
        <v>58</v>
      </c>
      <c r="G9" s="61" t="s">
        <v>159</v>
      </c>
      <c r="H9" s="61">
        <v>60</v>
      </c>
      <c r="I9" s="88">
        <f aca="true" t="shared" si="0" ref="I9:I40">MAX(F9:H9)</f>
        <v>60</v>
      </c>
      <c r="J9" s="23">
        <v>65</v>
      </c>
      <c r="K9" s="20">
        <v>70</v>
      </c>
      <c r="L9" s="20">
        <v>72</v>
      </c>
      <c r="M9" s="89">
        <f aca="true" t="shared" si="1" ref="M9:M40">MAX(J9:L9)</f>
        <v>72</v>
      </c>
      <c r="N9" s="90">
        <f aca="true" t="shared" si="2" ref="N9:N40">SUM(I9,M9)</f>
        <v>132</v>
      </c>
      <c r="O9" s="79">
        <v>9</v>
      </c>
      <c r="P9" s="38">
        <f aca="true" t="shared" si="3" ref="P9:P40">IF(ISERROR(N9*10^(0.75194503*(LOG10(E9/175.508))^2)),"",N9*10^(0.75194503*(LOG10(E9/175.508))^2))</f>
        <v>189.03146968616772</v>
      </c>
      <c r="Q9" s="63" t="s">
        <v>162</v>
      </c>
      <c r="R9"/>
    </row>
    <row r="10" spans="1:18" ht="15" customHeight="1">
      <c r="A10" s="107">
        <v>2</v>
      </c>
      <c r="B10" s="27" t="s">
        <v>183</v>
      </c>
      <c r="C10" s="26" t="s">
        <v>184</v>
      </c>
      <c r="D10" s="50" t="s">
        <v>115</v>
      </c>
      <c r="E10" s="70">
        <v>85</v>
      </c>
      <c r="F10" s="82">
        <v>88</v>
      </c>
      <c r="G10" s="61">
        <v>92</v>
      </c>
      <c r="H10" s="61">
        <v>94</v>
      </c>
      <c r="I10" s="88">
        <f t="shared" si="0"/>
        <v>94</v>
      </c>
      <c r="J10" s="23">
        <v>100</v>
      </c>
      <c r="K10" s="20">
        <v>105</v>
      </c>
      <c r="L10" s="20">
        <v>108</v>
      </c>
      <c r="M10" s="89">
        <f t="shared" si="1"/>
        <v>108</v>
      </c>
      <c r="N10" s="90">
        <f t="shared" si="2"/>
        <v>202</v>
      </c>
      <c r="O10" s="79">
        <v>14</v>
      </c>
      <c r="P10" s="38">
        <f t="shared" si="3"/>
        <v>239.83100521660938</v>
      </c>
      <c r="Q10" s="63" t="s">
        <v>171</v>
      </c>
      <c r="R10"/>
    </row>
    <row r="11" spans="1:18" ht="15" customHeight="1">
      <c r="A11" s="108">
        <v>3</v>
      </c>
      <c r="B11" s="27" t="s">
        <v>190</v>
      </c>
      <c r="C11" s="21" t="s">
        <v>191</v>
      </c>
      <c r="D11" s="50" t="s">
        <v>115</v>
      </c>
      <c r="E11" s="70">
        <v>118</v>
      </c>
      <c r="F11" s="23">
        <v>92</v>
      </c>
      <c r="G11" s="20">
        <v>94</v>
      </c>
      <c r="H11" s="20">
        <v>96</v>
      </c>
      <c r="I11" s="88">
        <f t="shared" si="0"/>
        <v>96</v>
      </c>
      <c r="J11" s="23">
        <v>108</v>
      </c>
      <c r="K11" s="20" t="s">
        <v>196</v>
      </c>
      <c r="L11" s="20">
        <v>112</v>
      </c>
      <c r="M11" s="89">
        <f t="shared" si="1"/>
        <v>112</v>
      </c>
      <c r="N11" s="90">
        <f t="shared" si="2"/>
        <v>208</v>
      </c>
      <c r="O11" s="79">
        <v>9</v>
      </c>
      <c r="P11" s="38">
        <f t="shared" si="3"/>
        <v>218.98598977437823</v>
      </c>
      <c r="Q11" s="27" t="s">
        <v>128</v>
      </c>
      <c r="R11"/>
    </row>
    <row r="12" spans="1:18" ht="15" customHeight="1">
      <c r="A12" s="107">
        <v>4</v>
      </c>
      <c r="B12" s="32" t="s">
        <v>113</v>
      </c>
      <c r="C12" s="36" t="s">
        <v>114</v>
      </c>
      <c r="D12" s="48" t="s">
        <v>115</v>
      </c>
      <c r="E12" s="69">
        <v>49.7</v>
      </c>
      <c r="F12" s="23">
        <v>43</v>
      </c>
      <c r="G12" s="20">
        <v>45</v>
      </c>
      <c r="H12" s="20" t="s">
        <v>116</v>
      </c>
      <c r="I12" s="88">
        <f t="shared" si="0"/>
        <v>45</v>
      </c>
      <c r="J12" s="23">
        <v>60</v>
      </c>
      <c r="K12" s="20">
        <v>63</v>
      </c>
      <c r="L12" s="20" t="s">
        <v>125</v>
      </c>
      <c r="M12" s="89">
        <f t="shared" si="1"/>
        <v>63</v>
      </c>
      <c r="N12" s="90">
        <f t="shared" si="2"/>
        <v>108</v>
      </c>
      <c r="O12" s="79">
        <v>8</v>
      </c>
      <c r="P12" s="38">
        <f t="shared" si="3"/>
        <v>181.62969183805714</v>
      </c>
      <c r="Q12" s="63" t="s">
        <v>128</v>
      </c>
      <c r="R12"/>
    </row>
    <row r="13" spans="1:17" ht="15" customHeight="1">
      <c r="A13" s="107">
        <v>5</v>
      </c>
      <c r="B13" s="19" t="s">
        <v>192</v>
      </c>
      <c r="C13" s="17" t="s">
        <v>193</v>
      </c>
      <c r="D13" s="112" t="s">
        <v>115</v>
      </c>
      <c r="E13" s="70">
        <v>129</v>
      </c>
      <c r="F13" s="84">
        <v>70</v>
      </c>
      <c r="G13" s="20">
        <v>73</v>
      </c>
      <c r="H13" s="20">
        <v>75</v>
      </c>
      <c r="I13" s="88">
        <f t="shared" si="0"/>
        <v>75</v>
      </c>
      <c r="J13" s="23">
        <v>90</v>
      </c>
      <c r="K13" s="20">
        <v>93</v>
      </c>
      <c r="L13" s="20">
        <v>95</v>
      </c>
      <c r="M13" s="89">
        <f t="shared" si="1"/>
        <v>95</v>
      </c>
      <c r="N13" s="90">
        <f t="shared" si="2"/>
        <v>170</v>
      </c>
      <c r="O13" s="79">
        <v>4</v>
      </c>
      <c r="P13" s="38">
        <f t="shared" si="3"/>
        <v>175.3444026085973</v>
      </c>
      <c r="Q13" s="63" t="s">
        <v>128</v>
      </c>
    </row>
    <row r="14" spans="1:17" ht="15" customHeight="1">
      <c r="A14" s="108">
        <v>6</v>
      </c>
      <c r="B14" s="32" t="s">
        <v>150</v>
      </c>
      <c r="C14" s="45" t="s">
        <v>151</v>
      </c>
      <c r="D14" s="48" t="s">
        <v>115</v>
      </c>
      <c r="E14" s="73">
        <v>61.8</v>
      </c>
      <c r="F14" s="62">
        <v>45</v>
      </c>
      <c r="G14" s="61">
        <v>47</v>
      </c>
      <c r="H14" s="61">
        <v>50</v>
      </c>
      <c r="I14" s="88">
        <f t="shared" si="0"/>
        <v>50</v>
      </c>
      <c r="J14" s="23">
        <v>60</v>
      </c>
      <c r="K14" s="20">
        <v>64</v>
      </c>
      <c r="L14" s="20" t="s">
        <v>136</v>
      </c>
      <c r="M14" s="89">
        <f t="shared" si="1"/>
        <v>64</v>
      </c>
      <c r="N14" s="90">
        <f t="shared" si="2"/>
        <v>114</v>
      </c>
      <c r="O14" s="79">
        <v>3</v>
      </c>
      <c r="P14" s="38">
        <f t="shared" si="3"/>
        <v>162.71250849082452</v>
      </c>
      <c r="Q14" s="63" t="s">
        <v>161</v>
      </c>
    </row>
    <row r="15" spans="1:17" ht="15" customHeight="1">
      <c r="A15" s="107">
        <v>7</v>
      </c>
      <c r="B15" s="32" t="s">
        <v>194</v>
      </c>
      <c r="C15" s="45" t="s">
        <v>195</v>
      </c>
      <c r="D15" s="48" t="s">
        <v>115</v>
      </c>
      <c r="E15" s="73">
        <v>95</v>
      </c>
      <c r="F15" s="54">
        <v>50</v>
      </c>
      <c r="G15" s="20">
        <v>52</v>
      </c>
      <c r="H15" s="20">
        <v>53</v>
      </c>
      <c r="I15" s="88">
        <f t="shared" si="0"/>
        <v>53</v>
      </c>
      <c r="J15" s="23">
        <v>70</v>
      </c>
      <c r="K15" s="20" t="s">
        <v>140</v>
      </c>
      <c r="L15" s="20">
        <v>72</v>
      </c>
      <c r="M15" s="89">
        <f t="shared" si="1"/>
        <v>72</v>
      </c>
      <c r="N15" s="90">
        <f t="shared" si="2"/>
        <v>125</v>
      </c>
      <c r="O15" s="79">
        <v>2</v>
      </c>
      <c r="P15" s="38">
        <f t="shared" si="3"/>
        <v>141.3657583944492</v>
      </c>
      <c r="Q15" s="63" t="s">
        <v>128</v>
      </c>
    </row>
    <row r="16" spans="1:17" ht="15" customHeight="1">
      <c r="A16" s="86">
        <v>8</v>
      </c>
      <c r="B16" s="32" t="s">
        <v>185</v>
      </c>
      <c r="C16" s="36" t="s">
        <v>186</v>
      </c>
      <c r="D16" s="48" t="s">
        <v>115</v>
      </c>
      <c r="E16" s="64">
        <v>83.4</v>
      </c>
      <c r="F16" s="54">
        <v>50</v>
      </c>
      <c r="G16" s="20" t="s">
        <v>187</v>
      </c>
      <c r="H16" s="20">
        <v>53</v>
      </c>
      <c r="I16" s="88">
        <f t="shared" si="0"/>
        <v>53</v>
      </c>
      <c r="J16" s="23">
        <v>60</v>
      </c>
      <c r="K16" s="20">
        <v>62</v>
      </c>
      <c r="L16" s="20">
        <v>63</v>
      </c>
      <c r="M16" s="89">
        <f t="shared" si="1"/>
        <v>63</v>
      </c>
      <c r="N16" s="90">
        <f t="shared" si="2"/>
        <v>116</v>
      </c>
      <c r="O16" s="79">
        <v>2</v>
      </c>
      <c r="P16" s="38">
        <f t="shared" si="3"/>
        <v>138.98606025631324</v>
      </c>
      <c r="Q16" s="49" t="s">
        <v>171</v>
      </c>
    </row>
    <row r="17" spans="1:17" ht="15" customHeight="1">
      <c r="A17" s="86">
        <v>9</v>
      </c>
      <c r="B17" s="32" t="s">
        <v>167</v>
      </c>
      <c r="C17" s="36" t="s">
        <v>168</v>
      </c>
      <c r="D17" s="48" t="s">
        <v>115</v>
      </c>
      <c r="E17" s="67">
        <v>67.9</v>
      </c>
      <c r="F17" s="54">
        <v>48</v>
      </c>
      <c r="G17" s="20">
        <v>51</v>
      </c>
      <c r="H17" s="20" t="s">
        <v>127</v>
      </c>
      <c r="I17" s="88">
        <f t="shared" si="0"/>
        <v>51</v>
      </c>
      <c r="J17" s="23">
        <v>57</v>
      </c>
      <c r="K17" s="20">
        <v>59</v>
      </c>
      <c r="L17" s="20">
        <v>60</v>
      </c>
      <c r="M17" s="89">
        <f t="shared" si="1"/>
        <v>60</v>
      </c>
      <c r="N17" s="90">
        <f t="shared" si="2"/>
        <v>111</v>
      </c>
      <c r="O17" s="79">
        <v>2</v>
      </c>
      <c r="P17" s="38">
        <f t="shared" si="3"/>
        <v>149.01360864188862</v>
      </c>
      <c r="Q17" s="63" t="s">
        <v>171</v>
      </c>
    </row>
    <row r="18" spans="1:17" ht="15" customHeight="1">
      <c r="A18" s="56">
        <v>10</v>
      </c>
      <c r="B18" s="32" t="s">
        <v>132</v>
      </c>
      <c r="C18" s="36" t="s">
        <v>133</v>
      </c>
      <c r="D18" s="48" t="s">
        <v>115</v>
      </c>
      <c r="E18" s="66">
        <v>54</v>
      </c>
      <c r="F18" s="54">
        <v>33</v>
      </c>
      <c r="G18" s="20">
        <v>37</v>
      </c>
      <c r="H18" s="20">
        <v>40</v>
      </c>
      <c r="I18" s="88">
        <f t="shared" si="0"/>
        <v>40</v>
      </c>
      <c r="J18" s="23">
        <v>45</v>
      </c>
      <c r="K18" s="20">
        <v>48</v>
      </c>
      <c r="L18" s="20">
        <v>51</v>
      </c>
      <c r="M18" s="89">
        <f t="shared" si="1"/>
        <v>51</v>
      </c>
      <c r="N18" s="90">
        <f t="shared" si="2"/>
        <v>91</v>
      </c>
      <c r="O18" s="79">
        <v>2</v>
      </c>
      <c r="P18" s="38">
        <f t="shared" si="3"/>
        <v>143.24672754297424</v>
      </c>
      <c r="Q18" s="49" t="s">
        <v>128</v>
      </c>
    </row>
    <row r="19" spans="1:17" ht="15" customHeight="1">
      <c r="A19" s="107">
        <v>1</v>
      </c>
      <c r="B19" s="35" t="s">
        <v>215</v>
      </c>
      <c r="C19" s="46">
        <v>2001</v>
      </c>
      <c r="D19" s="80" t="s">
        <v>198</v>
      </c>
      <c r="E19" s="70">
        <v>71</v>
      </c>
      <c r="F19" s="81">
        <v>76</v>
      </c>
      <c r="G19" s="61">
        <v>80</v>
      </c>
      <c r="H19" s="61">
        <v>80</v>
      </c>
      <c r="I19" s="88">
        <f t="shared" si="0"/>
        <v>80</v>
      </c>
      <c r="J19" s="23">
        <v>95</v>
      </c>
      <c r="K19" s="20">
        <v>100</v>
      </c>
      <c r="L19" s="20">
        <v>102</v>
      </c>
      <c r="M19" s="89">
        <f t="shared" si="1"/>
        <v>102</v>
      </c>
      <c r="N19" s="90">
        <f t="shared" si="2"/>
        <v>182</v>
      </c>
      <c r="O19" s="79">
        <v>16</v>
      </c>
      <c r="P19" s="38">
        <f t="shared" si="3"/>
        <v>237.81067310620045</v>
      </c>
      <c r="Q19" s="63" t="s">
        <v>208</v>
      </c>
    </row>
    <row r="20" spans="1:17" ht="15" customHeight="1">
      <c r="A20" s="107">
        <v>2</v>
      </c>
      <c r="B20" s="25" t="s">
        <v>203</v>
      </c>
      <c r="C20" s="21">
        <v>37135</v>
      </c>
      <c r="D20" s="58" t="s">
        <v>198</v>
      </c>
      <c r="E20" s="94">
        <v>58.1</v>
      </c>
      <c r="F20" s="95">
        <v>65</v>
      </c>
      <c r="G20" s="39">
        <v>70</v>
      </c>
      <c r="H20" s="39">
        <v>73</v>
      </c>
      <c r="I20" s="88">
        <f t="shared" si="0"/>
        <v>73</v>
      </c>
      <c r="J20" s="23">
        <v>85</v>
      </c>
      <c r="K20" s="20">
        <v>90</v>
      </c>
      <c r="L20" s="20">
        <v>92</v>
      </c>
      <c r="M20" s="89">
        <f t="shared" si="1"/>
        <v>92</v>
      </c>
      <c r="N20" s="90">
        <f t="shared" si="2"/>
        <v>165</v>
      </c>
      <c r="O20" s="79">
        <v>16</v>
      </c>
      <c r="P20" s="38">
        <f t="shared" si="3"/>
        <v>245.93440052710616</v>
      </c>
      <c r="Q20" s="27" t="s">
        <v>208</v>
      </c>
    </row>
    <row r="21" spans="1:17" ht="15" customHeight="1">
      <c r="A21" s="108">
        <v>3</v>
      </c>
      <c r="B21" s="32" t="s">
        <v>205</v>
      </c>
      <c r="C21" s="36">
        <v>37296</v>
      </c>
      <c r="D21" s="48" t="s">
        <v>198</v>
      </c>
      <c r="E21" s="69">
        <v>59.7</v>
      </c>
      <c r="F21" s="109">
        <v>60</v>
      </c>
      <c r="G21" s="24">
        <v>65</v>
      </c>
      <c r="H21" s="24">
        <v>70</v>
      </c>
      <c r="I21" s="88">
        <f t="shared" si="0"/>
        <v>70</v>
      </c>
      <c r="J21" s="23">
        <v>73</v>
      </c>
      <c r="K21" s="20">
        <v>73</v>
      </c>
      <c r="L21" s="20">
        <v>78</v>
      </c>
      <c r="M21" s="89">
        <f t="shared" si="1"/>
        <v>78</v>
      </c>
      <c r="N21" s="90">
        <f t="shared" si="2"/>
        <v>148</v>
      </c>
      <c r="O21" s="79">
        <v>14</v>
      </c>
      <c r="P21" s="38">
        <f t="shared" si="3"/>
        <v>216.36292530826321</v>
      </c>
      <c r="Q21" s="49" t="s">
        <v>208</v>
      </c>
    </row>
    <row r="22" spans="1:17" ht="15" customHeight="1">
      <c r="A22" s="107">
        <v>4</v>
      </c>
      <c r="B22" s="27" t="s">
        <v>204</v>
      </c>
      <c r="C22" s="26">
        <v>37191</v>
      </c>
      <c r="D22" s="50" t="s">
        <v>198</v>
      </c>
      <c r="E22" s="70">
        <v>61.5</v>
      </c>
      <c r="F22" s="23">
        <v>60</v>
      </c>
      <c r="G22" s="20">
        <v>65</v>
      </c>
      <c r="H22" s="20">
        <v>65</v>
      </c>
      <c r="I22" s="88">
        <f t="shared" si="0"/>
        <v>65</v>
      </c>
      <c r="J22" s="23">
        <v>75</v>
      </c>
      <c r="K22" s="20">
        <v>78</v>
      </c>
      <c r="L22" s="20">
        <v>83</v>
      </c>
      <c r="M22" s="89">
        <f t="shared" si="1"/>
        <v>83</v>
      </c>
      <c r="N22" s="90">
        <f t="shared" si="2"/>
        <v>148</v>
      </c>
      <c r="O22" s="79">
        <v>13</v>
      </c>
      <c r="P22" s="38">
        <f t="shared" si="3"/>
        <v>211.9443751026729</v>
      </c>
      <c r="Q22" s="63" t="s">
        <v>208</v>
      </c>
    </row>
    <row r="23" spans="1:17" ht="15" customHeight="1">
      <c r="A23" s="107">
        <v>5</v>
      </c>
      <c r="B23" s="32" t="s">
        <v>197</v>
      </c>
      <c r="C23" s="45">
        <v>36674</v>
      </c>
      <c r="D23" s="93" t="s">
        <v>198</v>
      </c>
      <c r="E23" s="70">
        <v>55.4</v>
      </c>
      <c r="F23" s="84">
        <v>60</v>
      </c>
      <c r="G23" s="20">
        <v>65</v>
      </c>
      <c r="H23" s="20">
        <v>67</v>
      </c>
      <c r="I23" s="88">
        <f t="shared" si="0"/>
        <v>67</v>
      </c>
      <c r="J23" s="23">
        <v>70</v>
      </c>
      <c r="K23" s="20">
        <v>75</v>
      </c>
      <c r="L23" s="20">
        <v>78</v>
      </c>
      <c r="M23" s="89">
        <f t="shared" si="1"/>
        <v>78</v>
      </c>
      <c r="N23" s="90">
        <f t="shared" si="2"/>
        <v>145</v>
      </c>
      <c r="O23" s="79">
        <v>13</v>
      </c>
      <c r="P23" s="38">
        <f t="shared" si="3"/>
        <v>223.84459953358976</v>
      </c>
      <c r="Q23" s="63" t="s">
        <v>201</v>
      </c>
    </row>
    <row r="24" spans="1:17" ht="15" customHeight="1">
      <c r="A24" s="108">
        <v>6</v>
      </c>
      <c r="B24" s="32" t="s">
        <v>211</v>
      </c>
      <c r="C24" s="36">
        <v>2002</v>
      </c>
      <c r="D24" s="48" t="s">
        <v>198</v>
      </c>
      <c r="E24" s="64">
        <v>64.7</v>
      </c>
      <c r="F24" s="43">
        <v>53</v>
      </c>
      <c r="G24" s="42">
        <v>58</v>
      </c>
      <c r="H24" s="42">
        <v>60</v>
      </c>
      <c r="I24" s="88">
        <f t="shared" si="0"/>
        <v>60</v>
      </c>
      <c r="J24" s="23">
        <v>62</v>
      </c>
      <c r="K24" s="20">
        <v>65</v>
      </c>
      <c r="L24" s="20">
        <v>70</v>
      </c>
      <c r="M24" s="89">
        <f t="shared" si="1"/>
        <v>70</v>
      </c>
      <c r="N24" s="90">
        <f t="shared" si="2"/>
        <v>130</v>
      </c>
      <c r="O24" s="79">
        <v>10</v>
      </c>
      <c r="P24" s="38">
        <f t="shared" si="3"/>
        <v>179.9618996130864</v>
      </c>
      <c r="Q24" s="49" t="s">
        <v>208</v>
      </c>
    </row>
    <row r="25" spans="1:17" ht="15" customHeight="1">
      <c r="A25" s="86">
        <v>7</v>
      </c>
      <c r="B25" s="27" t="s">
        <v>210</v>
      </c>
      <c r="C25" s="26">
        <v>36953</v>
      </c>
      <c r="D25" s="50" t="s">
        <v>198</v>
      </c>
      <c r="E25" s="73">
        <v>65.2</v>
      </c>
      <c r="F25" s="54">
        <v>45</v>
      </c>
      <c r="G25" s="20">
        <v>50</v>
      </c>
      <c r="H25" s="20">
        <v>53</v>
      </c>
      <c r="I25" s="88">
        <f t="shared" si="0"/>
        <v>53</v>
      </c>
      <c r="J25" s="23">
        <v>60</v>
      </c>
      <c r="K25" s="20">
        <v>65</v>
      </c>
      <c r="L25" s="20">
        <v>70</v>
      </c>
      <c r="M25" s="89">
        <f t="shared" si="1"/>
        <v>70</v>
      </c>
      <c r="N25" s="90">
        <f t="shared" si="2"/>
        <v>123</v>
      </c>
      <c r="O25" s="79">
        <v>8</v>
      </c>
      <c r="P25" s="38">
        <f t="shared" si="3"/>
        <v>169.42271779461439</v>
      </c>
      <c r="Q25" s="63" t="s">
        <v>208</v>
      </c>
    </row>
    <row r="26" spans="1:18" ht="15" customHeight="1">
      <c r="A26" s="86">
        <v>8</v>
      </c>
      <c r="B26" s="19" t="s">
        <v>225</v>
      </c>
      <c r="C26" s="17" t="s">
        <v>226</v>
      </c>
      <c r="D26" s="18" t="s">
        <v>198</v>
      </c>
      <c r="E26" s="73">
        <v>108.3</v>
      </c>
      <c r="F26" s="54">
        <v>90</v>
      </c>
      <c r="G26" s="20">
        <v>95</v>
      </c>
      <c r="H26" s="20">
        <v>100</v>
      </c>
      <c r="I26" s="88">
        <f t="shared" si="0"/>
        <v>100</v>
      </c>
      <c r="J26" s="23">
        <v>110</v>
      </c>
      <c r="K26" s="20">
        <v>115</v>
      </c>
      <c r="L26" s="20">
        <v>120</v>
      </c>
      <c r="M26" s="89">
        <f t="shared" si="1"/>
        <v>120</v>
      </c>
      <c r="N26" s="90">
        <f t="shared" si="2"/>
        <v>220</v>
      </c>
      <c r="O26" s="79">
        <v>7</v>
      </c>
      <c r="P26" s="38">
        <f t="shared" si="3"/>
        <v>237.39897174996693</v>
      </c>
      <c r="Q26" s="63" t="s">
        <v>208</v>
      </c>
      <c r="R26" s="75"/>
    </row>
    <row r="27" spans="1:18" ht="15" customHeight="1">
      <c r="A27" s="107">
        <v>1</v>
      </c>
      <c r="B27" s="27" t="s">
        <v>221</v>
      </c>
      <c r="C27" s="26" t="s">
        <v>222</v>
      </c>
      <c r="D27" s="50" t="s">
        <v>198</v>
      </c>
      <c r="E27" s="67">
        <v>88.6</v>
      </c>
      <c r="F27" s="54">
        <v>85</v>
      </c>
      <c r="G27" s="20">
        <v>90</v>
      </c>
      <c r="H27" s="20">
        <v>96</v>
      </c>
      <c r="I27" s="88">
        <f t="shared" si="0"/>
        <v>96</v>
      </c>
      <c r="J27" s="23">
        <v>110</v>
      </c>
      <c r="K27" s="20">
        <v>115</v>
      </c>
      <c r="L27" s="20">
        <v>120</v>
      </c>
      <c r="M27" s="89">
        <f t="shared" si="1"/>
        <v>120</v>
      </c>
      <c r="N27" s="90">
        <f t="shared" si="2"/>
        <v>216</v>
      </c>
      <c r="O27" s="79">
        <v>6</v>
      </c>
      <c r="P27" s="38">
        <f t="shared" si="3"/>
        <v>251.60599213172173</v>
      </c>
      <c r="Q27" s="63" t="s">
        <v>208</v>
      </c>
      <c r="R27" s="75"/>
    </row>
    <row r="28" spans="1:18" ht="15" customHeight="1">
      <c r="A28" s="107">
        <v>2</v>
      </c>
      <c r="B28" s="32" t="s">
        <v>361</v>
      </c>
      <c r="C28" s="36" t="s">
        <v>362</v>
      </c>
      <c r="D28" s="48" t="s">
        <v>344</v>
      </c>
      <c r="E28" s="69">
        <v>76.5</v>
      </c>
      <c r="F28" s="95">
        <v>70</v>
      </c>
      <c r="G28" s="39">
        <v>75</v>
      </c>
      <c r="H28" s="39">
        <v>80</v>
      </c>
      <c r="I28" s="88">
        <f t="shared" si="0"/>
        <v>80</v>
      </c>
      <c r="J28" s="23">
        <v>85</v>
      </c>
      <c r="K28" s="20">
        <v>90</v>
      </c>
      <c r="L28" s="20">
        <v>95</v>
      </c>
      <c r="M28" s="89">
        <f t="shared" si="1"/>
        <v>95</v>
      </c>
      <c r="N28" s="90">
        <f t="shared" si="2"/>
        <v>175</v>
      </c>
      <c r="O28" s="79">
        <v>13</v>
      </c>
      <c r="P28" s="38">
        <f t="shared" si="3"/>
        <v>219.19693567475593</v>
      </c>
      <c r="Q28" s="49" t="s">
        <v>345</v>
      </c>
      <c r="R28" s="75"/>
    </row>
    <row r="29" spans="1:17" ht="15" customHeight="1">
      <c r="A29" s="108">
        <v>3</v>
      </c>
      <c r="B29" s="32" t="s">
        <v>356</v>
      </c>
      <c r="C29" s="36" t="s">
        <v>357</v>
      </c>
      <c r="D29" s="48" t="s">
        <v>344</v>
      </c>
      <c r="E29" s="70">
        <v>66.8</v>
      </c>
      <c r="F29" s="23">
        <v>50</v>
      </c>
      <c r="G29" s="20">
        <v>56</v>
      </c>
      <c r="H29" s="20">
        <v>60</v>
      </c>
      <c r="I29" s="88">
        <f t="shared" si="0"/>
        <v>60</v>
      </c>
      <c r="J29" s="23">
        <v>65</v>
      </c>
      <c r="K29" s="20">
        <v>70</v>
      </c>
      <c r="L29" s="20">
        <v>75</v>
      </c>
      <c r="M29" s="89">
        <f t="shared" si="1"/>
        <v>75</v>
      </c>
      <c r="N29" s="90">
        <f t="shared" si="2"/>
        <v>135</v>
      </c>
      <c r="O29" s="79">
        <v>12</v>
      </c>
      <c r="P29" s="38">
        <f t="shared" si="3"/>
        <v>183.09401477250483</v>
      </c>
      <c r="Q29" s="49" t="s">
        <v>345</v>
      </c>
    </row>
    <row r="30" spans="1:17" ht="15" customHeight="1">
      <c r="A30" s="107">
        <v>4</v>
      </c>
      <c r="B30" s="27" t="s">
        <v>354</v>
      </c>
      <c r="C30" s="21" t="s">
        <v>355</v>
      </c>
      <c r="D30" s="50" t="s">
        <v>344</v>
      </c>
      <c r="E30" s="100">
        <v>60</v>
      </c>
      <c r="F30" s="23">
        <v>58</v>
      </c>
      <c r="G30" s="20">
        <v>62</v>
      </c>
      <c r="H30" s="20">
        <v>65</v>
      </c>
      <c r="I30" s="88">
        <f t="shared" si="0"/>
        <v>65</v>
      </c>
      <c r="J30" s="23">
        <v>75</v>
      </c>
      <c r="K30" s="20" t="s">
        <v>45</v>
      </c>
      <c r="L30" s="20">
        <v>80</v>
      </c>
      <c r="M30" s="89">
        <f t="shared" si="1"/>
        <v>80</v>
      </c>
      <c r="N30" s="90">
        <f t="shared" si="2"/>
        <v>145</v>
      </c>
      <c r="O30" s="79">
        <v>11</v>
      </c>
      <c r="P30" s="38">
        <f t="shared" si="3"/>
        <v>211.23188679684233</v>
      </c>
      <c r="Q30" s="49" t="s">
        <v>345</v>
      </c>
    </row>
    <row r="31" spans="1:17" ht="15" customHeight="1">
      <c r="A31" s="107">
        <v>5</v>
      </c>
      <c r="B31" s="32" t="s">
        <v>375</v>
      </c>
      <c r="C31" s="47" t="s">
        <v>376</v>
      </c>
      <c r="D31" s="93" t="s">
        <v>344</v>
      </c>
      <c r="E31" s="69">
        <v>106.8</v>
      </c>
      <c r="F31" s="84">
        <v>120</v>
      </c>
      <c r="G31" s="20" t="s">
        <v>163</v>
      </c>
      <c r="H31" s="20" t="s">
        <v>163</v>
      </c>
      <c r="I31" s="88">
        <f t="shared" si="0"/>
        <v>120</v>
      </c>
      <c r="J31" s="23">
        <v>150</v>
      </c>
      <c r="K31" s="20" t="s">
        <v>163</v>
      </c>
      <c r="L31" s="20" t="s">
        <v>163</v>
      </c>
      <c r="M31" s="89">
        <f t="shared" si="1"/>
        <v>150</v>
      </c>
      <c r="N31" s="90">
        <f t="shared" si="2"/>
        <v>270</v>
      </c>
      <c r="O31" s="79">
        <v>10</v>
      </c>
      <c r="P31" s="38">
        <f t="shared" si="3"/>
        <v>292.65601379940034</v>
      </c>
      <c r="Q31" s="49" t="s">
        <v>345</v>
      </c>
    </row>
    <row r="32" spans="1:17" ht="15" customHeight="1">
      <c r="A32" s="108">
        <v>6</v>
      </c>
      <c r="B32" s="25" t="s">
        <v>369</v>
      </c>
      <c r="C32" s="26" t="s">
        <v>370</v>
      </c>
      <c r="D32" s="58" t="s">
        <v>344</v>
      </c>
      <c r="E32" s="92">
        <v>78.6</v>
      </c>
      <c r="F32" s="62">
        <v>70</v>
      </c>
      <c r="G32" s="61">
        <v>75</v>
      </c>
      <c r="H32" s="61">
        <v>80</v>
      </c>
      <c r="I32" s="88">
        <f t="shared" si="0"/>
        <v>80</v>
      </c>
      <c r="J32" s="23">
        <v>85</v>
      </c>
      <c r="K32" s="20">
        <v>90</v>
      </c>
      <c r="L32" s="20">
        <v>95</v>
      </c>
      <c r="M32" s="89">
        <f t="shared" si="1"/>
        <v>95</v>
      </c>
      <c r="N32" s="90">
        <f t="shared" si="2"/>
        <v>175</v>
      </c>
      <c r="O32" s="79">
        <v>10</v>
      </c>
      <c r="P32" s="38">
        <f t="shared" si="3"/>
        <v>216.05274073674025</v>
      </c>
      <c r="Q32" s="49" t="s">
        <v>345</v>
      </c>
    </row>
    <row r="33" spans="1:17" ht="15" customHeight="1">
      <c r="A33" s="107">
        <v>7</v>
      </c>
      <c r="B33" s="32" t="s">
        <v>371</v>
      </c>
      <c r="C33" s="26" t="s">
        <v>372</v>
      </c>
      <c r="D33" s="48" t="s">
        <v>344</v>
      </c>
      <c r="E33" s="64">
        <v>71.4</v>
      </c>
      <c r="F33" s="22">
        <v>57</v>
      </c>
      <c r="G33" s="24">
        <v>62</v>
      </c>
      <c r="H33" s="24">
        <v>65</v>
      </c>
      <c r="I33" s="88">
        <f t="shared" si="0"/>
        <v>65</v>
      </c>
      <c r="J33" s="23">
        <v>70</v>
      </c>
      <c r="K33" s="20">
        <v>75</v>
      </c>
      <c r="L33" s="20">
        <v>80</v>
      </c>
      <c r="M33" s="89">
        <f t="shared" si="1"/>
        <v>80</v>
      </c>
      <c r="N33" s="90">
        <f t="shared" si="2"/>
        <v>145</v>
      </c>
      <c r="O33" s="79">
        <v>7</v>
      </c>
      <c r="P33" s="38">
        <f t="shared" si="3"/>
        <v>188.83837816446243</v>
      </c>
      <c r="Q33" s="49" t="s">
        <v>345</v>
      </c>
    </row>
    <row r="34" spans="1:17" ht="15" customHeight="1">
      <c r="A34" s="86">
        <v>8</v>
      </c>
      <c r="B34" s="32" t="s">
        <v>373</v>
      </c>
      <c r="C34" s="36" t="s">
        <v>374</v>
      </c>
      <c r="D34" s="48" t="s">
        <v>344</v>
      </c>
      <c r="E34" s="73">
        <v>105</v>
      </c>
      <c r="F34" s="54">
        <v>75</v>
      </c>
      <c r="G34" s="20">
        <v>80</v>
      </c>
      <c r="H34" s="20">
        <v>85</v>
      </c>
      <c r="I34" s="88">
        <f t="shared" si="0"/>
        <v>85</v>
      </c>
      <c r="J34" s="23">
        <v>100</v>
      </c>
      <c r="K34" s="20">
        <v>105</v>
      </c>
      <c r="L34" s="20">
        <v>110</v>
      </c>
      <c r="M34" s="89">
        <f t="shared" si="1"/>
        <v>110</v>
      </c>
      <c r="N34" s="90">
        <f t="shared" si="2"/>
        <v>195</v>
      </c>
      <c r="O34" s="79">
        <v>6</v>
      </c>
      <c r="P34" s="38">
        <f t="shared" si="3"/>
        <v>212.5515058373527</v>
      </c>
      <c r="Q34" s="49" t="s">
        <v>345</v>
      </c>
    </row>
    <row r="35" spans="1:17" ht="20.25">
      <c r="A35" s="86">
        <v>9</v>
      </c>
      <c r="B35" s="32" t="s">
        <v>365</v>
      </c>
      <c r="C35" s="36" t="s">
        <v>366</v>
      </c>
      <c r="D35" s="48" t="s">
        <v>344</v>
      </c>
      <c r="E35" s="64">
        <v>78.5</v>
      </c>
      <c r="F35" s="105">
        <v>50</v>
      </c>
      <c r="G35" s="106">
        <v>54</v>
      </c>
      <c r="H35" s="106">
        <v>58</v>
      </c>
      <c r="I35" s="88">
        <f t="shared" si="0"/>
        <v>58</v>
      </c>
      <c r="J35" s="23">
        <v>64</v>
      </c>
      <c r="K35" s="20">
        <v>68</v>
      </c>
      <c r="L35" s="20">
        <v>72</v>
      </c>
      <c r="M35" s="89">
        <f t="shared" si="1"/>
        <v>72</v>
      </c>
      <c r="N35" s="90">
        <f t="shared" si="2"/>
        <v>130</v>
      </c>
      <c r="O35" s="79">
        <v>6</v>
      </c>
      <c r="P35" s="38">
        <f t="shared" si="3"/>
        <v>160.60364480475002</v>
      </c>
      <c r="Q35" s="49" t="s">
        <v>345</v>
      </c>
    </row>
    <row r="36" spans="1:17" ht="20.25">
      <c r="A36" s="56">
        <v>10</v>
      </c>
      <c r="B36" s="30" t="s">
        <v>358</v>
      </c>
      <c r="C36" s="55" t="s">
        <v>359</v>
      </c>
      <c r="D36" s="51" t="s">
        <v>344</v>
      </c>
      <c r="E36" s="67">
        <v>75</v>
      </c>
      <c r="F36" s="62">
        <v>50</v>
      </c>
      <c r="G36" s="61">
        <v>55</v>
      </c>
      <c r="H36" s="61">
        <v>60</v>
      </c>
      <c r="I36" s="88">
        <f t="shared" si="0"/>
        <v>60</v>
      </c>
      <c r="J36" s="23">
        <v>68</v>
      </c>
      <c r="K36" s="20" t="s">
        <v>360</v>
      </c>
      <c r="L36" s="20">
        <v>73</v>
      </c>
      <c r="M36" s="89">
        <f t="shared" si="1"/>
        <v>73</v>
      </c>
      <c r="N36" s="90">
        <f t="shared" si="2"/>
        <v>133</v>
      </c>
      <c r="O36" s="79">
        <v>6</v>
      </c>
      <c r="P36" s="38">
        <f t="shared" si="3"/>
        <v>168.4100646712621</v>
      </c>
      <c r="Q36" s="49" t="s">
        <v>345</v>
      </c>
    </row>
    <row r="37" spans="1:17" ht="20.25">
      <c r="A37" s="71">
        <v>11</v>
      </c>
      <c r="B37" s="30" t="s">
        <v>363</v>
      </c>
      <c r="C37" s="55" t="s">
        <v>364</v>
      </c>
      <c r="D37" s="51" t="s">
        <v>344</v>
      </c>
      <c r="E37" s="67">
        <v>75.4</v>
      </c>
      <c r="F37" s="62">
        <v>52</v>
      </c>
      <c r="G37" s="61">
        <v>56</v>
      </c>
      <c r="H37" s="61">
        <v>60</v>
      </c>
      <c r="I37" s="88">
        <f t="shared" si="0"/>
        <v>60</v>
      </c>
      <c r="J37" s="23">
        <v>65</v>
      </c>
      <c r="K37" s="20">
        <v>69</v>
      </c>
      <c r="L37" s="20">
        <v>72</v>
      </c>
      <c r="M37" s="89">
        <f t="shared" si="1"/>
        <v>72</v>
      </c>
      <c r="N37" s="90">
        <f t="shared" si="2"/>
        <v>132</v>
      </c>
      <c r="O37" s="79">
        <v>5</v>
      </c>
      <c r="P37" s="38">
        <f t="shared" si="3"/>
        <v>166.65240302618727</v>
      </c>
      <c r="Q37" s="49" t="s">
        <v>345</v>
      </c>
    </row>
    <row r="38" spans="1:17" ht="20.25">
      <c r="A38" s="86">
        <v>12</v>
      </c>
      <c r="B38" s="32" t="s">
        <v>367</v>
      </c>
      <c r="C38" s="36" t="s">
        <v>368</v>
      </c>
      <c r="D38" s="48" t="s">
        <v>344</v>
      </c>
      <c r="E38" s="67">
        <v>78.8</v>
      </c>
      <c r="F38" s="62">
        <v>48</v>
      </c>
      <c r="G38" s="61">
        <v>52</v>
      </c>
      <c r="H38" s="61">
        <v>55</v>
      </c>
      <c r="I38" s="88">
        <f t="shared" si="0"/>
        <v>55</v>
      </c>
      <c r="J38" s="23">
        <v>60</v>
      </c>
      <c r="K38" s="20">
        <v>64</v>
      </c>
      <c r="L38" s="20">
        <v>67</v>
      </c>
      <c r="M38" s="89">
        <f t="shared" si="1"/>
        <v>67</v>
      </c>
      <c r="N38" s="90">
        <f t="shared" si="2"/>
        <v>122</v>
      </c>
      <c r="O38" s="79">
        <v>3</v>
      </c>
      <c r="P38" s="38">
        <f t="shared" si="3"/>
        <v>150.41924898130137</v>
      </c>
      <c r="Q38" s="49" t="s">
        <v>345</v>
      </c>
    </row>
    <row r="39" spans="1:17" ht="20.25">
      <c r="A39" s="86">
        <v>13</v>
      </c>
      <c r="B39" s="32" t="s">
        <v>352</v>
      </c>
      <c r="C39" s="36" t="s">
        <v>353</v>
      </c>
      <c r="D39" s="48" t="s">
        <v>344</v>
      </c>
      <c r="E39" s="66">
        <v>61.4</v>
      </c>
      <c r="F39" s="22">
        <v>30</v>
      </c>
      <c r="G39" s="24" t="s">
        <v>306</v>
      </c>
      <c r="H39" s="24">
        <v>37</v>
      </c>
      <c r="I39" s="88">
        <f t="shared" si="0"/>
        <v>37</v>
      </c>
      <c r="J39" s="23">
        <v>40</v>
      </c>
      <c r="K39" s="20">
        <v>44</v>
      </c>
      <c r="L39" s="20">
        <v>47</v>
      </c>
      <c r="M39" s="89">
        <f t="shared" si="1"/>
        <v>47</v>
      </c>
      <c r="N39" s="90">
        <f t="shared" si="2"/>
        <v>84</v>
      </c>
      <c r="O39" s="79">
        <v>1</v>
      </c>
      <c r="P39" s="38">
        <f t="shared" si="3"/>
        <v>120.42700726077884</v>
      </c>
      <c r="Q39" s="49" t="s">
        <v>345</v>
      </c>
    </row>
    <row r="40" spans="1:17" ht="20.25">
      <c r="A40" s="56">
        <v>14</v>
      </c>
      <c r="B40" s="27" t="s">
        <v>131</v>
      </c>
      <c r="C40" s="26">
        <v>37057</v>
      </c>
      <c r="D40" s="50" t="s">
        <v>118</v>
      </c>
      <c r="E40" s="67">
        <v>55.7</v>
      </c>
      <c r="F40" s="54">
        <v>50</v>
      </c>
      <c r="G40" s="20">
        <v>55</v>
      </c>
      <c r="H40" s="20">
        <v>58</v>
      </c>
      <c r="I40" s="88">
        <f t="shared" si="0"/>
        <v>58</v>
      </c>
      <c r="J40" s="23">
        <v>70</v>
      </c>
      <c r="K40" s="20" t="s">
        <v>139</v>
      </c>
      <c r="L40" s="20">
        <v>74</v>
      </c>
      <c r="M40" s="89">
        <f t="shared" si="1"/>
        <v>74</v>
      </c>
      <c r="N40" s="90">
        <f t="shared" si="2"/>
        <v>132</v>
      </c>
      <c r="O40" s="79">
        <v>11</v>
      </c>
      <c r="P40" s="38">
        <f t="shared" si="3"/>
        <v>202.95056993541118</v>
      </c>
      <c r="Q40" s="63" t="s">
        <v>129</v>
      </c>
    </row>
    <row r="41" spans="1:17" ht="20.25">
      <c r="A41" s="71">
        <v>15</v>
      </c>
      <c r="B41" s="19" t="s">
        <v>177</v>
      </c>
      <c r="C41" s="17" t="s">
        <v>178</v>
      </c>
      <c r="D41" s="18" t="s">
        <v>118</v>
      </c>
      <c r="E41" s="67">
        <v>76.3</v>
      </c>
      <c r="F41" s="54">
        <v>61</v>
      </c>
      <c r="G41" s="20">
        <v>63</v>
      </c>
      <c r="H41" s="20">
        <v>65</v>
      </c>
      <c r="I41" s="88">
        <f aca="true" t="shared" si="4" ref="I41:I72">MAX(F41:H41)</f>
        <v>65</v>
      </c>
      <c r="J41" s="23">
        <v>80</v>
      </c>
      <c r="K41" s="20">
        <v>83</v>
      </c>
      <c r="L41" s="20">
        <v>85</v>
      </c>
      <c r="M41" s="89">
        <f aca="true" t="shared" si="5" ref="M41:M72">MAX(J41:L41)</f>
        <v>85</v>
      </c>
      <c r="N41" s="90">
        <f aca="true" t="shared" si="6" ref="N41:N72">SUM(I41,M41)</f>
        <v>150</v>
      </c>
      <c r="O41" s="79">
        <v>8</v>
      </c>
      <c r="P41" s="38">
        <f aca="true" t="shared" si="7" ref="P41:P72">IF(ISERROR(N41*10^(0.75194503*(LOG10(E41/175.508))^2)),"",N41*10^(0.75194503*(LOG10(E41/175.508))^2))</f>
        <v>188.1504511207953</v>
      </c>
      <c r="Q41" s="63" t="s">
        <v>129</v>
      </c>
    </row>
    <row r="42" spans="1:17" ht="20.25">
      <c r="A42" s="107">
        <v>1</v>
      </c>
      <c r="B42" s="32" t="s">
        <v>188</v>
      </c>
      <c r="C42" s="36" t="s">
        <v>189</v>
      </c>
      <c r="D42" s="48" t="s">
        <v>118</v>
      </c>
      <c r="E42" s="69">
        <v>96.5</v>
      </c>
      <c r="F42" s="81">
        <v>75</v>
      </c>
      <c r="G42" s="61">
        <v>78</v>
      </c>
      <c r="H42" s="61">
        <v>80</v>
      </c>
      <c r="I42" s="88">
        <f t="shared" si="4"/>
        <v>80</v>
      </c>
      <c r="J42" s="23">
        <v>85</v>
      </c>
      <c r="K42" s="20" t="s">
        <v>82</v>
      </c>
      <c r="L42" s="20">
        <v>90</v>
      </c>
      <c r="M42" s="89">
        <f t="shared" si="5"/>
        <v>90</v>
      </c>
      <c r="N42" s="90">
        <f t="shared" si="6"/>
        <v>170</v>
      </c>
      <c r="O42" s="79">
        <v>5</v>
      </c>
      <c r="P42" s="38">
        <f t="shared" si="7"/>
        <v>191.06905595285411</v>
      </c>
      <c r="Q42" s="49" t="s">
        <v>129</v>
      </c>
    </row>
    <row r="43" spans="1:17" ht="20.25">
      <c r="A43" s="107">
        <v>2</v>
      </c>
      <c r="B43" s="32" t="s">
        <v>172</v>
      </c>
      <c r="C43" s="36" t="s">
        <v>173</v>
      </c>
      <c r="D43" s="48" t="s">
        <v>118</v>
      </c>
      <c r="E43" s="69">
        <v>76.8</v>
      </c>
      <c r="F43" s="82">
        <v>43</v>
      </c>
      <c r="G43" s="61" t="s">
        <v>174</v>
      </c>
      <c r="H43" s="61">
        <v>45</v>
      </c>
      <c r="I43" s="88">
        <f t="shared" si="4"/>
        <v>45</v>
      </c>
      <c r="J43" s="23">
        <v>52</v>
      </c>
      <c r="K43" s="20">
        <v>54</v>
      </c>
      <c r="L43" s="20">
        <v>56</v>
      </c>
      <c r="M43" s="89">
        <f t="shared" si="5"/>
        <v>56</v>
      </c>
      <c r="N43" s="90">
        <f t="shared" si="6"/>
        <v>101</v>
      </c>
      <c r="O43" s="79">
        <v>3</v>
      </c>
      <c r="P43" s="38">
        <f t="shared" si="7"/>
        <v>126.24032020854469</v>
      </c>
      <c r="Q43" s="49" t="s">
        <v>129</v>
      </c>
    </row>
    <row r="44" spans="1:17" ht="20.25">
      <c r="A44" s="108">
        <v>3</v>
      </c>
      <c r="B44" s="32" t="s">
        <v>179</v>
      </c>
      <c r="C44" s="45" t="s">
        <v>180</v>
      </c>
      <c r="D44" s="48" t="s">
        <v>118</v>
      </c>
      <c r="E44" s="70">
        <v>72.2</v>
      </c>
      <c r="F44" s="23">
        <v>30</v>
      </c>
      <c r="G44" s="20">
        <v>35</v>
      </c>
      <c r="H44" s="20">
        <v>38</v>
      </c>
      <c r="I44" s="88">
        <f t="shared" si="4"/>
        <v>38</v>
      </c>
      <c r="J44" s="23">
        <v>40</v>
      </c>
      <c r="K44" s="20">
        <v>45</v>
      </c>
      <c r="L44" s="20">
        <v>48</v>
      </c>
      <c r="M44" s="89">
        <f t="shared" si="5"/>
        <v>48</v>
      </c>
      <c r="N44" s="90">
        <f t="shared" si="6"/>
        <v>86</v>
      </c>
      <c r="O44" s="79">
        <v>2</v>
      </c>
      <c r="P44" s="38">
        <f t="shared" si="7"/>
        <v>111.2745414414435</v>
      </c>
      <c r="Q44" s="63" t="s">
        <v>129</v>
      </c>
    </row>
    <row r="45" spans="1:17" ht="20.25">
      <c r="A45" s="107">
        <v>4</v>
      </c>
      <c r="B45" s="27" t="s">
        <v>146</v>
      </c>
      <c r="C45" s="21" t="s">
        <v>147</v>
      </c>
      <c r="D45" s="50" t="s">
        <v>118</v>
      </c>
      <c r="E45" s="70">
        <v>59.9</v>
      </c>
      <c r="F45" s="23">
        <v>35</v>
      </c>
      <c r="G45" s="20">
        <v>40</v>
      </c>
      <c r="H45" s="20">
        <v>42</v>
      </c>
      <c r="I45" s="88">
        <f t="shared" si="4"/>
        <v>42</v>
      </c>
      <c r="J45" s="23">
        <v>55</v>
      </c>
      <c r="K45" s="20">
        <v>60</v>
      </c>
      <c r="L45" s="20">
        <v>62</v>
      </c>
      <c r="M45" s="89">
        <f t="shared" si="5"/>
        <v>62</v>
      </c>
      <c r="N45" s="90">
        <f t="shared" si="6"/>
        <v>104</v>
      </c>
      <c r="O45" s="79">
        <v>2</v>
      </c>
      <c r="P45" s="38">
        <f t="shared" si="7"/>
        <v>151.68165446962573</v>
      </c>
      <c r="Q45" s="27" t="s">
        <v>129</v>
      </c>
    </row>
    <row r="46" spans="1:17" ht="20.25">
      <c r="A46" s="107">
        <v>5</v>
      </c>
      <c r="B46" s="19" t="s">
        <v>123</v>
      </c>
      <c r="C46" s="17" t="s">
        <v>124</v>
      </c>
      <c r="D46" s="112" t="s">
        <v>118</v>
      </c>
      <c r="E46" s="70">
        <v>49.8</v>
      </c>
      <c r="F46" s="84">
        <v>23</v>
      </c>
      <c r="G46" s="20">
        <v>25</v>
      </c>
      <c r="H46" s="20">
        <v>26</v>
      </c>
      <c r="I46" s="88">
        <f t="shared" si="4"/>
        <v>26</v>
      </c>
      <c r="J46" s="23">
        <v>29</v>
      </c>
      <c r="K46" s="20">
        <v>30</v>
      </c>
      <c r="L46" s="20">
        <v>31</v>
      </c>
      <c r="M46" s="89">
        <f t="shared" si="5"/>
        <v>31</v>
      </c>
      <c r="N46" s="90">
        <f t="shared" si="6"/>
        <v>57</v>
      </c>
      <c r="O46" s="79">
        <v>2</v>
      </c>
      <c r="P46" s="38">
        <f t="shared" si="7"/>
        <v>95.70159330059641</v>
      </c>
      <c r="Q46" s="63" t="s">
        <v>129</v>
      </c>
    </row>
    <row r="47" spans="1:17" ht="20.25">
      <c r="A47" s="108">
        <v>6</v>
      </c>
      <c r="B47" s="27" t="s">
        <v>134</v>
      </c>
      <c r="C47" s="21">
        <v>36923</v>
      </c>
      <c r="D47" s="50" t="s">
        <v>118</v>
      </c>
      <c r="E47" s="73">
        <v>53.7</v>
      </c>
      <c r="F47" s="62">
        <v>24</v>
      </c>
      <c r="G47" s="61">
        <v>26</v>
      </c>
      <c r="H47" s="61">
        <v>28</v>
      </c>
      <c r="I47" s="88">
        <f t="shared" si="4"/>
        <v>28</v>
      </c>
      <c r="J47" s="23">
        <v>30</v>
      </c>
      <c r="K47" s="20">
        <v>32</v>
      </c>
      <c r="L47" s="20">
        <v>34</v>
      </c>
      <c r="M47" s="89">
        <f t="shared" si="5"/>
        <v>34</v>
      </c>
      <c r="N47" s="90">
        <f t="shared" si="6"/>
        <v>62</v>
      </c>
      <c r="O47" s="79">
        <v>1</v>
      </c>
      <c r="P47" s="38">
        <f t="shared" si="7"/>
        <v>98.0171410539354</v>
      </c>
      <c r="Q47" s="27" t="s">
        <v>129</v>
      </c>
    </row>
    <row r="48" spans="1:17" ht="20.25">
      <c r="A48" s="86">
        <v>7</v>
      </c>
      <c r="B48" s="27" t="s">
        <v>117</v>
      </c>
      <c r="C48" s="26">
        <v>37450</v>
      </c>
      <c r="D48" s="50" t="s">
        <v>118</v>
      </c>
      <c r="E48" s="73">
        <v>50</v>
      </c>
      <c r="F48" s="54">
        <v>20</v>
      </c>
      <c r="G48" s="20">
        <v>22</v>
      </c>
      <c r="H48" s="20" t="s">
        <v>119</v>
      </c>
      <c r="I48" s="88">
        <f t="shared" si="4"/>
        <v>22</v>
      </c>
      <c r="J48" s="23">
        <v>25</v>
      </c>
      <c r="K48" s="20">
        <v>30</v>
      </c>
      <c r="L48" s="20" t="s">
        <v>126</v>
      </c>
      <c r="M48" s="89">
        <f t="shared" si="5"/>
        <v>30</v>
      </c>
      <c r="N48" s="90">
        <f t="shared" si="6"/>
        <v>52</v>
      </c>
      <c r="O48" s="79">
        <v>1</v>
      </c>
      <c r="P48" s="38">
        <f t="shared" si="7"/>
        <v>87.01975193418666</v>
      </c>
      <c r="Q48" s="63" t="s">
        <v>129</v>
      </c>
    </row>
    <row r="49" spans="1:17" ht="20.25">
      <c r="A49" s="86">
        <v>8</v>
      </c>
      <c r="B49" s="49" t="s">
        <v>33</v>
      </c>
      <c r="C49" s="26" t="s">
        <v>36</v>
      </c>
      <c r="D49" s="50" t="s">
        <v>18</v>
      </c>
      <c r="E49" s="73">
        <v>66.7</v>
      </c>
      <c r="F49" s="54">
        <v>103</v>
      </c>
      <c r="G49" s="20">
        <v>108</v>
      </c>
      <c r="H49" s="20" t="s">
        <v>41</v>
      </c>
      <c r="I49" s="88">
        <f t="shared" si="4"/>
        <v>108</v>
      </c>
      <c r="J49" s="23">
        <v>125</v>
      </c>
      <c r="K49" s="20">
        <v>130</v>
      </c>
      <c r="L49" s="20" t="s">
        <v>42</v>
      </c>
      <c r="M49" s="89">
        <f t="shared" si="5"/>
        <v>130</v>
      </c>
      <c r="N49" s="90">
        <f t="shared" si="6"/>
        <v>238</v>
      </c>
      <c r="O49" s="79">
        <v>20</v>
      </c>
      <c r="P49" s="38">
        <f t="shared" si="7"/>
        <v>323.093443024951</v>
      </c>
      <c r="Q49" s="63" t="s">
        <v>37</v>
      </c>
    </row>
    <row r="50" spans="1:17" ht="20.25">
      <c r="A50" s="86">
        <v>9</v>
      </c>
      <c r="B50" s="32" t="s">
        <v>32</v>
      </c>
      <c r="C50" s="36" t="s">
        <v>38</v>
      </c>
      <c r="D50" s="48" t="s">
        <v>18</v>
      </c>
      <c r="E50" s="73">
        <v>76.5</v>
      </c>
      <c r="F50" s="62">
        <v>93</v>
      </c>
      <c r="G50" s="61" t="s">
        <v>43</v>
      </c>
      <c r="H50" s="61">
        <v>96</v>
      </c>
      <c r="I50" s="88">
        <f t="shared" si="4"/>
        <v>96</v>
      </c>
      <c r="J50" s="23">
        <v>113</v>
      </c>
      <c r="K50" s="20">
        <v>117</v>
      </c>
      <c r="L50" s="20" t="s">
        <v>44</v>
      </c>
      <c r="M50" s="89">
        <f t="shared" si="5"/>
        <v>117</v>
      </c>
      <c r="N50" s="90">
        <f t="shared" si="6"/>
        <v>213</v>
      </c>
      <c r="O50" s="79">
        <v>18</v>
      </c>
      <c r="P50" s="38">
        <f t="shared" si="7"/>
        <v>266.7939845641315</v>
      </c>
      <c r="Q50" s="59" t="s">
        <v>37</v>
      </c>
    </row>
    <row r="51" spans="1:17" ht="20.25">
      <c r="A51" s="56">
        <v>10</v>
      </c>
      <c r="B51" s="29" t="s">
        <v>30</v>
      </c>
      <c r="C51" s="28" t="s">
        <v>35</v>
      </c>
      <c r="D51" s="31" t="s">
        <v>18</v>
      </c>
      <c r="E51" s="66">
        <v>64.55</v>
      </c>
      <c r="F51" s="62">
        <v>70</v>
      </c>
      <c r="G51" s="61">
        <v>75</v>
      </c>
      <c r="H51" s="61">
        <v>80</v>
      </c>
      <c r="I51" s="88">
        <f t="shared" si="4"/>
        <v>80</v>
      </c>
      <c r="J51" s="23">
        <v>90</v>
      </c>
      <c r="K51" s="20" t="s">
        <v>40</v>
      </c>
      <c r="L51" s="20">
        <v>95</v>
      </c>
      <c r="M51" s="89">
        <f t="shared" si="5"/>
        <v>95</v>
      </c>
      <c r="N51" s="90">
        <f t="shared" si="6"/>
        <v>175</v>
      </c>
      <c r="O51" s="79">
        <v>18</v>
      </c>
      <c r="P51" s="38">
        <f t="shared" si="7"/>
        <v>242.62359893654556</v>
      </c>
      <c r="Q51" s="63" t="s">
        <v>37</v>
      </c>
    </row>
    <row r="52" spans="1:17" ht="20.25">
      <c r="A52" s="71">
        <v>11</v>
      </c>
      <c r="B52" s="29" t="s">
        <v>84</v>
      </c>
      <c r="C52" s="111" t="s">
        <v>85</v>
      </c>
      <c r="D52" s="31" t="s">
        <v>18</v>
      </c>
      <c r="E52" s="66">
        <v>64.1</v>
      </c>
      <c r="F52" s="62">
        <v>68</v>
      </c>
      <c r="G52" s="61">
        <v>71</v>
      </c>
      <c r="H52" s="61">
        <v>73</v>
      </c>
      <c r="I52" s="88">
        <f t="shared" si="4"/>
        <v>73</v>
      </c>
      <c r="J52" s="23">
        <v>78</v>
      </c>
      <c r="K52" s="20">
        <v>80</v>
      </c>
      <c r="L52" s="20">
        <v>82</v>
      </c>
      <c r="M52" s="89">
        <f t="shared" si="5"/>
        <v>82</v>
      </c>
      <c r="N52" s="90">
        <f t="shared" si="6"/>
        <v>155</v>
      </c>
      <c r="O52" s="79">
        <v>15</v>
      </c>
      <c r="P52" s="38">
        <f t="shared" si="7"/>
        <v>215.88301286053215</v>
      </c>
      <c r="Q52" s="59" t="s">
        <v>83</v>
      </c>
    </row>
    <row r="53" spans="1:17" ht="20.25">
      <c r="A53" s="86">
        <v>12</v>
      </c>
      <c r="B53" s="25" t="s">
        <v>80</v>
      </c>
      <c r="C53" s="26" t="s">
        <v>81</v>
      </c>
      <c r="D53" s="58" t="s">
        <v>18</v>
      </c>
      <c r="E53" s="72">
        <v>61.5</v>
      </c>
      <c r="F53" s="62">
        <v>70</v>
      </c>
      <c r="G53" s="61">
        <v>73</v>
      </c>
      <c r="H53" s="61">
        <v>75</v>
      </c>
      <c r="I53" s="88">
        <f t="shared" si="4"/>
        <v>75</v>
      </c>
      <c r="J53" s="23">
        <v>80</v>
      </c>
      <c r="K53" s="20">
        <v>85</v>
      </c>
      <c r="L53" s="20" t="s">
        <v>82</v>
      </c>
      <c r="M53" s="89">
        <f t="shared" si="5"/>
        <v>85</v>
      </c>
      <c r="N53" s="90">
        <f t="shared" si="6"/>
        <v>160</v>
      </c>
      <c r="O53" s="79">
        <v>15</v>
      </c>
      <c r="P53" s="38">
        <f t="shared" si="7"/>
        <v>229.1290541650518</v>
      </c>
      <c r="Q53" s="63" t="s">
        <v>83</v>
      </c>
    </row>
    <row r="54" spans="1:17" ht="20.25">
      <c r="A54" s="86">
        <v>13</v>
      </c>
      <c r="B54" s="32" t="s">
        <v>89</v>
      </c>
      <c r="C54" s="36" t="s">
        <v>90</v>
      </c>
      <c r="D54" s="48" t="s">
        <v>18</v>
      </c>
      <c r="E54" s="67">
        <v>79.8</v>
      </c>
      <c r="F54" s="62">
        <v>72</v>
      </c>
      <c r="G54" s="61">
        <v>77</v>
      </c>
      <c r="H54" s="61">
        <v>80</v>
      </c>
      <c r="I54" s="88">
        <f t="shared" si="4"/>
        <v>80</v>
      </c>
      <c r="J54" s="23">
        <v>100</v>
      </c>
      <c r="K54" s="20">
        <v>103</v>
      </c>
      <c r="L54" s="20" t="s">
        <v>91</v>
      </c>
      <c r="M54" s="89">
        <f t="shared" si="5"/>
        <v>103</v>
      </c>
      <c r="N54" s="90">
        <f t="shared" si="6"/>
        <v>183</v>
      </c>
      <c r="O54" s="79">
        <v>13</v>
      </c>
      <c r="P54" s="38">
        <f t="shared" si="7"/>
        <v>224.15729630308712</v>
      </c>
      <c r="Q54" s="59" t="s">
        <v>83</v>
      </c>
    </row>
    <row r="55" spans="1:17" ht="20.25">
      <c r="A55" s="56">
        <v>14</v>
      </c>
      <c r="B55" s="29" t="s">
        <v>86</v>
      </c>
      <c r="C55" s="55" t="s">
        <v>87</v>
      </c>
      <c r="D55" s="31" t="s">
        <v>18</v>
      </c>
      <c r="E55" s="66">
        <v>66.2</v>
      </c>
      <c r="F55" s="43">
        <v>55</v>
      </c>
      <c r="G55" s="42">
        <v>58</v>
      </c>
      <c r="H55" s="42">
        <v>60</v>
      </c>
      <c r="I55" s="88">
        <f t="shared" si="4"/>
        <v>60</v>
      </c>
      <c r="J55" s="23">
        <v>70</v>
      </c>
      <c r="K55" s="20">
        <v>75</v>
      </c>
      <c r="L55" s="20" t="s">
        <v>88</v>
      </c>
      <c r="M55" s="89">
        <f t="shared" si="5"/>
        <v>75</v>
      </c>
      <c r="N55" s="90">
        <f t="shared" si="6"/>
        <v>135</v>
      </c>
      <c r="O55" s="79">
        <v>13</v>
      </c>
      <c r="P55" s="38">
        <f t="shared" si="7"/>
        <v>184.1441419856008</v>
      </c>
      <c r="Q55" s="49" t="s">
        <v>83</v>
      </c>
    </row>
    <row r="56" spans="1:17" ht="20.25">
      <c r="A56" s="71">
        <v>15</v>
      </c>
      <c r="B56" s="29" t="s">
        <v>46</v>
      </c>
      <c r="C56" s="28" t="s">
        <v>47</v>
      </c>
      <c r="D56" s="31" t="s">
        <v>18</v>
      </c>
      <c r="E56" s="67">
        <v>52.3</v>
      </c>
      <c r="F56" s="62">
        <v>50</v>
      </c>
      <c r="G56" s="61">
        <v>53</v>
      </c>
      <c r="H56" s="61">
        <v>55</v>
      </c>
      <c r="I56" s="88">
        <f t="shared" si="4"/>
        <v>55</v>
      </c>
      <c r="J56" s="23">
        <v>65</v>
      </c>
      <c r="K56" s="20">
        <v>70</v>
      </c>
      <c r="L56" s="20">
        <v>73</v>
      </c>
      <c r="M56" s="89">
        <f t="shared" si="5"/>
        <v>73</v>
      </c>
      <c r="N56" s="90">
        <f t="shared" si="6"/>
        <v>128</v>
      </c>
      <c r="O56" s="79">
        <v>9</v>
      </c>
      <c r="P56" s="38">
        <f t="shared" si="7"/>
        <v>206.58232479592664</v>
      </c>
      <c r="Q56" s="59" t="s">
        <v>48</v>
      </c>
    </row>
    <row r="57" spans="1:17" ht="20.25">
      <c r="A57" s="86">
        <v>16</v>
      </c>
      <c r="B57" s="29" t="s">
        <v>49</v>
      </c>
      <c r="C57" s="28" t="s">
        <v>50</v>
      </c>
      <c r="D57" s="31" t="s">
        <v>18</v>
      </c>
      <c r="E57" s="67">
        <v>115</v>
      </c>
      <c r="F57" s="54">
        <v>82</v>
      </c>
      <c r="G57" s="20">
        <v>87</v>
      </c>
      <c r="H57" s="20">
        <v>91</v>
      </c>
      <c r="I57" s="88">
        <f t="shared" si="4"/>
        <v>91</v>
      </c>
      <c r="J57" s="23">
        <v>100</v>
      </c>
      <c r="K57" s="20">
        <v>105</v>
      </c>
      <c r="L57" s="20">
        <v>110</v>
      </c>
      <c r="M57" s="89">
        <f t="shared" si="5"/>
        <v>110</v>
      </c>
      <c r="N57" s="90">
        <f t="shared" si="6"/>
        <v>201</v>
      </c>
      <c r="O57" s="79">
        <v>8</v>
      </c>
      <c r="P57" s="38">
        <f t="shared" si="7"/>
        <v>213.0801959423746</v>
      </c>
      <c r="Q57" s="59" t="s">
        <v>51</v>
      </c>
    </row>
    <row r="58" spans="1:17" ht="20.25">
      <c r="A58" s="86">
        <v>17</v>
      </c>
      <c r="B58" s="32" t="s">
        <v>75</v>
      </c>
      <c r="C58" s="36" t="s">
        <v>76</v>
      </c>
      <c r="D58" s="48" t="s">
        <v>18</v>
      </c>
      <c r="E58" s="66">
        <v>88</v>
      </c>
      <c r="F58" s="54">
        <v>100</v>
      </c>
      <c r="G58" s="20">
        <v>105</v>
      </c>
      <c r="H58" s="20">
        <v>108</v>
      </c>
      <c r="I58" s="88">
        <f t="shared" si="4"/>
        <v>108</v>
      </c>
      <c r="J58" s="23">
        <v>135</v>
      </c>
      <c r="K58" s="20">
        <v>140</v>
      </c>
      <c r="L58" s="20">
        <v>145</v>
      </c>
      <c r="M58" s="89">
        <f t="shared" si="5"/>
        <v>145</v>
      </c>
      <c r="N58" s="90">
        <f t="shared" si="6"/>
        <v>253</v>
      </c>
      <c r="O58" s="79">
        <v>8</v>
      </c>
      <c r="P58" s="38">
        <f t="shared" si="7"/>
        <v>295.6050120436242</v>
      </c>
      <c r="Q58" s="63" t="s">
        <v>55</v>
      </c>
    </row>
    <row r="59" spans="1:17" ht="20.25">
      <c r="A59" s="56">
        <v>18</v>
      </c>
      <c r="B59" s="32" t="s">
        <v>77</v>
      </c>
      <c r="C59" s="36" t="s">
        <v>78</v>
      </c>
      <c r="D59" s="48" t="s">
        <v>18</v>
      </c>
      <c r="E59" s="66">
        <v>52</v>
      </c>
      <c r="F59" s="54" t="s">
        <v>79</v>
      </c>
      <c r="G59" s="20" t="s">
        <v>79</v>
      </c>
      <c r="H59" s="20">
        <v>52</v>
      </c>
      <c r="I59" s="88">
        <f t="shared" si="4"/>
        <v>52</v>
      </c>
      <c r="J59" s="23">
        <v>65</v>
      </c>
      <c r="K59" s="20">
        <v>68</v>
      </c>
      <c r="L59" s="20">
        <v>70</v>
      </c>
      <c r="M59" s="89">
        <f t="shared" si="5"/>
        <v>70</v>
      </c>
      <c r="N59" s="90">
        <f t="shared" si="6"/>
        <v>122</v>
      </c>
      <c r="O59" s="79">
        <v>6</v>
      </c>
      <c r="P59" s="38">
        <f t="shared" si="7"/>
        <v>197.7986175976275</v>
      </c>
      <c r="Q59" s="63" t="s">
        <v>55</v>
      </c>
    </row>
    <row r="60" spans="1:17" ht="20.25">
      <c r="A60" s="107">
        <v>1</v>
      </c>
      <c r="B60" s="32" t="s">
        <v>29</v>
      </c>
      <c r="C60" s="36" t="s">
        <v>34</v>
      </c>
      <c r="D60" s="48" t="s">
        <v>18</v>
      </c>
      <c r="E60" s="70">
        <v>64.5</v>
      </c>
      <c r="F60" s="81">
        <v>50</v>
      </c>
      <c r="G60" s="61">
        <v>53</v>
      </c>
      <c r="H60" s="61">
        <v>55</v>
      </c>
      <c r="I60" s="88">
        <f t="shared" si="4"/>
        <v>55</v>
      </c>
      <c r="J60" s="23">
        <v>60</v>
      </c>
      <c r="K60" s="20">
        <v>64</v>
      </c>
      <c r="L60" s="20">
        <v>65</v>
      </c>
      <c r="M60" s="89">
        <f t="shared" si="5"/>
        <v>65</v>
      </c>
      <c r="N60" s="90">
        <f t="shared" si="6"/>
        <v>120</v>
      </c>
      <c r="O60" s="79">
        <v>5</v>
      </c>
      <c r="P60" s="38">
        <f t="shared" si="7"/>
        <v>166.45474366334707</v>
      </c>
      <c r="Q60" s="59" t="s">
        <v>37</v>
      </c>
    </row>
    <row r="61" spans="1:17" ht="20.25">
      <c r="A61" s="107">
        <v>2</v>
      </c>
      <c r="B61" s="27" t="s">
        <v>31</v>
      </c>
      <c r="C61" s="36" t="s">
        <v>39</v>
      </c>
      <c r="D61" s="48" t="s">
        <v>18</v>
      </c>
      <c r="E61" s="70">
        <v>91.75</v>
      </c>
      <c r="F61" s="82">
        <v>60</v>
      </c>
      <c r="G61" s="61">
        <v>65</v>
      </c>
      <c r="H61" s="61">
        <v>68</v>
      </c>
      <c r="I61" s="88">
        <f t="shared" si="4"/>
        <v>68</v>
      </c>
      <c r="J61" s="23" t="s">
        <v>45</v>
      </c>
      <c r="K61" s="20">
        <v>80</v>
      </c>
      <c r="L61" s="20">
        <v>88</v>
      </c>
      <c r="M61" s="89">
        <f t="shared" si="5"/>
        <v>88</v>
      </c>
      <c r="N61" s="90">
        <f t="shared" si="6"/>
        <v>156</v>
      </c>
      <c r="O61" s="79">
        <v>2</v>
      </c>
      <c r="P61" s="38">
        <f t="shared" si="7"/>
        <v>178.9745317280665</v>
      </c>
      <c r="Q61" s="59" t="s">
        <v>37</v>
      </c>
    </row>
    <row r="62" spans="1:17" ht="20.25">
      <c r="A62" s="108">
        <v>3</v>
      </c>
      <c r="B62" s="96" t="s">
        <v>60</v>
      </c>
      <c r="C62" s="36" t="s">
        <v>61</v>
      </c>
      <c r="D62" s="48" t="s">
        <v>54</v>
      </c>
      <c r="E62" s="69">
        <v>63</v>
      </c>
      <c r="F62" s="23">
        <v>60</v>
      </c>
      <c r="G62" s="20" t="s">
        <v>62</v>
      </c>
      <c r="H62" s="20">
        <v>62</v>
      </c>
      <c r="I62" s="88">
        <f t="shared" si="4"/>
        <v>62</v>
      </c>
      <c r="J62" s="23">
        <v>75</v>
      </c>
      <c r="K62" s="20">
        <v>80</v>
      </c>
      <c r="L62" s="20">
        <v>82</v>
      </c>
      <c r="M62" s="89">
        <f t="shared" si="5"/>
        <v>82</v>
      </c>
      <c r="N62" s="90">
        <f t="shared" si="6"/>
        <v>144</v>
      </c>
      <c r="O62" s="79">
        <v>14</v>
      </c>
      <c r="P62" s="38">
        <f t="shared" si="7"/>
        <v>202.87905256177297</v>
      </c>
      <c r="Q62" s="49" t="s">
        <v>55</v>
      </c>
    </row>
    <row r="63" spans="1:17" ht="20.25">
      <c r="A63" s="107">
        <v>4</v>
      </c>
      <c r="B63" s="27" t="s">
        <v>66</v>
      </c>
      <c r="C63" s="26" t="s">
        <v>67</v>
      </c>
      <c r="D63" s="50" t="s">
        <v>54</v>
      </c>
      <c r="E63" s="70">
        <v>72.2</v>
      </c>
      <c r="F63" s="23">
        <v>58</v>
      </c>
      <c r="G63" s="20">
        <v>61</v>
      </c>
      <c r="H63" s="20">
        <v>65</v>
      </c>
      <c r="I63" s="88">
        <f t="shared" si="4"/>
        <v>65</v>
      </c>
      <c r="J63" s="23">
        <v>75</v>
      </c>
      <c r="K63" s="20">
        <v>80</v>
      </c>
      <c r="L63" s="20">
        <v>85</v>
      </c>
      <c r="M63" s="89">
        <f t="shared" si="5"/>
        <v>85</v>
      </c>
      <c r="N63" s="90">
        <f t="shared" si="6"/>
        <v>150</v>
      </c>
      <c r="O63" s="79">
        <v>9</v>
      </c>
      <c r="P63" s="38">
        <f t="shared" si="7"/>
        <v>194.08350251414566</v>
      </c>
      <c r="Q63" s="63" t="s">
        <v>65</v>
      </c>
    </row>
    <row r="64" spans="1:17" ht="20.25">
      <c r="A64" s="107">
        <v>5</v>
      </c>
      <c r="B64" s="32" t="s">
        <v>68</v>
      </c>
      <c r="C64" s="36" t="s">
        <v>69</v>
      </c>
      <c r="D64" s="93" t="s">
        <v>54</v>
      </c>
      <c r="E64" s="70">
        <v>60</v>
      </c>
      <c r="F64" s="84">
        <v>50</v>
      </c>
      <c r="G64" s="20">
        <v>53</v>
      </c>
      <c r="H64" s="20">
        <v>56</v>
      </c>
      <c r="I64" s="88">
        <f t="shared" si="4"/>
        <v>56</v>
      </c>
      <c r="J64" s="23">
        <v>65</v>
      </c>
      <c r="K64" s="20">
        <v>70</v>
      </c>
      <c r="L64" s="20">
        <v>72</v>
      </c>
      <c r="M64" s="89">
        <f t="shared" si="5"/>
        <v>72</v>
      </c>
      <c r="N64" s="90">
        <f t="shared" si="6"/>
        <v>128</v>
      </c>
      <c r="O64" s="79">
        <v>8</v>
      </c>
      <c r="P64" s="38">
        <f t="shared" si="7"/>
        <v>186.46676903445393</v>
      </c>
      <c r="Q64" s="59" t="s">
        <v>65</v>
      </c>
    </row>
    <row r="65" spans="1:17" ht="20.25">
      <c r="A65" s="108">
        <v>6</v>
      </c>
      <c r="B65" s="27" t="s">
        <v>63</v>
      </c>
      <c r="C65" s="26" t="s">
        <v>64</v>
      </c>
      <c r="D65" s="50" t="s">
        <v>54</v>
      </c>
      <c r="E65" s="67">
        <v>101</v>
      </c>
      <c r="F65" s="54">
        <v>76</v>
      </c>
      <c r="G65" s="20">
        <v>81</v>
      </c>
      <c r="H65" s="20">
        <v>85</v>
      </c>
      <c r="I65" s="88">
        <f t="shared" si="4"/>
        <v>85</v>
      </c>
      <c r="J65" s="23">
        <v>100</v>
      </c>
      <c r="K65" s="20">
        <v>105</v>
      </c>
      <c r="L65" s="20">
        <v>110</v>
      </c>
      <c r="M65" s="89">
        <f t="shared" si="5"/>
        <v>110</v>
      </c>
      <c r="N65" s="90">
        <f t="shared" si="6"/>
        <v>195</v>
      </c>
      <c r="O65" s="79">
        <v>7</v>
      </c>
      <c r="P65" s="38">
        <f t="shared" si="7"/>
        <v>215.4456939307039</v>
      </c>
      <c r="Q65" s="63" t="s">
        <v>65</v>
      </c>
    </row>
    <row r="66" spans="1:17" ht="20.25">
      <c r="A66" s="86">
        <v>7</v>
      </c>
      <c r="B66" s="32" t="s">
        <v>70</v>
      </c>
      <c r="C66" s="36" t="s">
        <v>71</v>
      </c>
      <c r="D66" s="48" t="s">
        <v>54</v>
      </c>
      <c r="E66" s="66">
        <v>61.2</v>
      </c>
      <c r="F66" s="54">
        <v>50</v>
      </c>
      <c r="G66" s="20">
        <v>53</v>
      </c>
      <c r="H66" s="20">
        <v>56</v>
      </c>
      <c r="I66" s="88">
        <f t="shared" si="4"/>
        <v>56</v>
      </c>
      <c r="J66" s="23">
        <v>65</v>
      </c>
      <c r="K66" s="20" t="s">
        <v>72</v>
      </c>
      <c r="L66" s="20">
        <v>70</v>
      </c>
      <c r="M66" s="89">
        <f t="shared" si="5"/>
        <v>70</v>
      </c>
      <c r="N66" s="90">
        <f t="shared" si="6"/>
        <v>126</v>
      </c>
      <c r="O66" s="79">
        <v>6</v>
      </c>
      <c r="P66" s="38">
        <f t="shared" si="7"/>
        <v>181.04587871607902</v>
      </c>
      <c r="Q66" s="63" t="s">
        <v>55</v>
      </c>
    </row>
    <row r="67" spans="1:17" ht="20.25">
      <c r="A67" s="86">
        <v>8</v>
      </c>
      <c r="B67" s="32" t="s">
        <v>52</v>
      </c>
      <c r="C67" s="36" t="s">
        <v>53</v>
      </c>
      <c r="D67" s="48" t="s">
        <v>54</v>
      </c>
      <c r="E67" s="64">
        <v>77</v>
      </c>
      <c r="F67" s="54">
        <v>55</v>
      </c>
      <c r="G67" s="20">
        <v>58</v>
      </c>
      <c r="H67" s="20">
        <v>60</v>
      </c>
      <c r="I67" s="88">
        <f t="shared" si="4"/>
        <v>60</v>
      </c>
      <c r="J67" s="23">
        <v>65</v>
      </c>
      <c r="K67" s="20">
        <v>68</v>
      </c>
      <c r="L67" s="20">
        <v>70</v>
      </c>
      <c r="M67" s="89">
        <f t="shared" si="5"/>
        <v>70</v>
      </c>
      <c r="N67" s="90">
        <f t="shared" si="6"/>
        <v>130</v>
      </c>
      <c r="O67" s="79">
        <v>4</v>
      </c>
      <c r="P67" s="38">
        <f t="shared" si="7"/>
        <v>162.25994282714112</v>
      </c>
      <c r="Q67" s="63" t="s">
        <v>55</v>
      </c>
    </row>
    <row r="68" spans="1:17" ht="20.25">
      <c r="A68" s="86">
        <v>9</v>
      </c>
      <c r="B68" s="27" t="s">
        <v>73</v>
      </c>
      <c r="C68" s="21" t="s">
        <v>74</v>
      </c>
      <c r="D68" s="50" t="s">
        <v>54</v>
      </c>
      <c r="E68" s="73">
        <v>66</v>
      </c>
      <c r="F68" s="62">
        <v>45</v>
      </c>
      <c r="G68" s="61">
        <v>48</v>
      </c>
      <c r="H68" s="61">
        <v>50</v>
      </c>
      <c r="I68" s="88">
        <f t="shared" si="4"/>
        <v>50</v>
      </c>
      <c r="J68" s="23">
        <v>60</v>
      </c>
      <c r="K68" s="20">
        <v>63</v>
      </c>
      <c r="L68" s="20">
        <v>65</v>
      </c>
      <c r="M68" s="89">
        <f t="shared" si="5"/>
        <v>65</v>
      </c>
      <c r="N68" s="90">
        <f t="shared" si="6"/>
        <v>115</v>
      </c>
      <c r="O68" s="79">
        <v>4</v>
      </c>
      <c r="P68" s="38">
        <f t="shared" si="7"/>
        <v>157.16653362726615</v>
      </c>
      <c r="Q68" s="27" t="s">
        <v>65</v>
      </c>
    </row>
    <row r="69" spans="1:17" ht="20.25">
      <c r="A69" s="56">
        <v>10</v>
      </c>
      <c r="B69" s="29" t="s">
        <v>58</v>
      </c>
      <c r="C69" s="28" t="s">
        <v>59</v>
      </c>
      <c r="D69" s="31" t="s">
        <v>54</v>
      </c>
      <c r="E69" s="67">
        <v>50</v>
      </c>
      <c r="F69" s="62">
        <v>35</v>
      </c>
      <c r="G69" s="61">
        <v>38</v>
      </c>
      <c r="H69" s="61">
        <v>40</v>
      </c>
      <c r="I69" s="88">
        <f t="shared" si="4"/>
        <v>40</v>
      </c>
      <c r="J69" s="23">
        <v>45</v>
      </c>
      <c r="K69" s="20">
        <v>48</v>
      </c>
      <c r="L69" s="20">
        <v>50</v>
      </c>
      <c r="M69" s="89">
        <f t="shared" si="5"/>
        <v>50</v>
      </c>
      <c r="N69" s="90">
        <f t="shared" si="6"/>
        <v>90</v>
      </c>
      <c r="O69" s="79">
        <v>4</v>
      </c>
      <c r="P69" s="38">
        <f t="shared" si="7"/>
        <v>150.6111091168615</v>
      </c>
      <c r="Q69" s="59" t="s">
        <v>55</v>
      </c>
    </row>
    <row r="70" spans="1:17" ht="20.25">
      <c r="A70" s="71">
        <v>11</v>
      </c>
      <c r="B70" s="29" t="s">
        <v>56</v>
      </c>
      <c r="C70" s="28" t="s">
        <v>57</v>
      </c>
      <c r="D70" s="31" t="s">
        <v>54</v>
      </c>
      <c r="E70" s="66">
        <v>113</v>
      </c>
      <c r="F70" s="62">
        <v>65</v>
      </c>
      <c r="G70" s="61">
        <v>68</v>
      </c>
      <c r="H70" s="61">
        <v>70</v>
      </c>
      <c r="I70" s="88">
        <f t="shared" si="4"/>
        <v>70</v>
      </c>
      <c r="J70" s="23">
        <v>80</v>
      </c>
      <c r="K70" s="20">
        <v>83</v>
      </c>
      <c r="L70" s="20">
        <v>85</v>
      </c>
      <c r="M70" s="89">
        <f t="shared" si="5"/>
        <v>85</v>
      </c>
      <c r="N70" s="90">
        <f t="shared" si="6"/>
        <v>155</v>
      </c>
      <c r="O70" s="79">
        <v>3</v>
      </c>
      <c r="P70" s="38">
        <f t="shared" si="7"/>
        <v>165.13008169583873</v>
      </c>
      <c r="Q70" s="63" t="s">
        <v>55</v>
      </c>
    </row>
    <row r="71" spans="1:17" ht="20.25">
      <c r="A71" s="86">
        <v>12</v>
      </c>
      <c r="B71" s="32" t="s">
        <v>164</v>
      </c>
      <c r="C71" s="36">
        <v>37508</v>
      </c>
      <c r="D71" s="48" t="s">
        <v>94</v>
      </c>
      <c r="E71" s="66">
        <v>68.9</v>
      </c>
      <c r="F71" s="62" t="s">
        <v>72</v>
      </c>
      <c r="G71" s="61">
        <v>70</v>
      </c>
      <c r="H71" s="61">
        <v>75</v>
      </c>
      <c r="I71" s="88">
        <f t="shared" si="4"/>
        <v>75</v>
      </c>
      <c r="J71" s="23">
        <v>87</v>
      </c>
      <c r="K71" s="20">
        <v>92</v>
      </c>
      <c r="L71" s="20">
        <v>95</v>
      </c>
      <c r="M71" s="89">
        <f t="shared" si="5"/>
        <v>95</v>
      </c>
      <c r="N71" s="90">
        <f t="shared" si="6"/>
        <v>170</v>
      </c>
      <c r="O71" s="79">
        <v>17</v>
      </c>
      <c r="P71" s="38">
        <f t="shared" si="7"/>
        <v>226.17467558450682</v>
      </c>
      <c r="Q71" s="33" t="s">
        <v>103</v>
      </c>
    </row>
    <row r="72" spans="1:17" ht="20.25">
      <c r="A72" s="86">
        <v>13</v>
      </c>
      <c r="B72" s="35" t="s">
        <v>154</v>
      </c>
      <c r="C72" s="46" t="s">
        <v>155</v>
      </c>
      <c r="D72" s="80" t="s">
        <v>94</v>
      </c>
      <c r="E72" s="67">
        <v>62</v>
      </c>
      <c r="F72" s="62">
        <v>88</v>
      </c>
      <c r="G72" s="61">
        <v>91</v>
      </c>
      <c r="H72" s="61" t="s">
        <v>163</v>
      </c>
      <c r="I72" s="88">
        <f t="shared" si="4"/>
        <v>91</v>
      </c>
      <c r="J72" s="23">
        <v>100</v>
      </c>
      <c r="K72" s="20">
        <v>105</v>
      </c>
      <c r="L72" s="20">
        <v>107</v>
      </c>
      <c r="M72" s="89">
        <f t="shared" si="5"/>
        <v>107</v>
      </c>
      <c r="N72" s="90">
        <f t="shared" si="6"/>
        <v>198</v>
      </c>
      <c r="O72" s="79">
        <v>17</v>
      </c>
      <c r="P72" s="38">
        <f t="shared" si="7"/>
        <v>281.9850943209754</v>
      </c>
      <c r="Q72" s="63" t="s">
        <v>105</v>
      </c>
    </row>
    <row r="73" spans="1:17" ht="20.25">
      <c r="A73" s="56">
        <v>14</v>
      </c>
      <c r="B73" s="101" t="s">
        <v>148</v>
      </c>
      <c r="C73" s="102" t="s">
        <v>149</v>
      </c>
      <c r="D73" s="103" t="s">
        <v>94</v>
      </c>
      <c r="E73" s="67">
        <v>59</v>
      </c>
      <c r="F73" s="62">
        <v>62</v>
      </c>
      <c r="G73" s="61" t="s">
        <v>125</v>
      </c>
      <c r="H73" s="61">
        <v>65</v>
      </c>
      <c r="I73" s="88">
        <f aca="true" t="shared" si="8" ref="I73:I104">MAX(F73:H73)</f>
        <v>65</v>
      </c>
      <c r="J73" s="23">
        <v>76</v>
      </c>
      <c r="K73" s="20">
        <v>80</v>
      </c>
      <c r="L73" s="20">
        <v>82</v>
      </c>
      <c r="M73" s="89">
        <f aca="true" t="shared" si="9" ref="M73:M104">MAX(J73:L73)</f>
        <v>82</v>
      </c>
      <c r="N73" s="90">
        <f aca="true" t="shared" si="10" ref="N73:N104">SUM(I73,M73)</f>
        <v>147</v>
      </c>
      <c r="O73" s="79">
        <v>12</v>
      </c>
      <c r="P73" s="38">
        <f aca="true" t="shared" si="11" ref="P73:P104">IF(ISERROR(N73*10^(0.75194503*(LOG10(E73/175.508))^2)),"",N73*10^(0.75194503*(LOG10(E73/175.508))^2))</f>
        <v>216.70347337949758</v>
      </c>
      <c r="Q73" s="63" t="s">
        <v>160</v>
      </c>
    </row>
    <row r="74" spans="1:17" ht="20.25">
      <c r="A74" s="71">
        <v>15</v>
      </c>
      <c r="B74" s="101" t="s">
        <v>135</v>
      </c>
      <c r="C74" s="102" t="s">
        <v>141</v>
      </c>
      <c r="D74" s="103" t="s">
        <v>94</v>
      </c>
      <c r="E74" s="67">
        <v>56</v>
      </c>
      <c r="F74" s="62">
        <v>63</v>
      </c>
      <c r="G74" s="61" t="s">
        <v>136</v>
      </c>
      <c r="H74" s="61">
        <v>66</v>
      </c>
      <c r="I74" s="88">
        <f t="shared" si="8"/>
        <v>66</v>
      </c>
      <c r="J74" s="23" t="s">
        <v>72</v>
      </c>
      <c r="K74" s="20">
        <v>70</v>
      </c>
      <c r="L74" s="20" t="s">
        <v>140</v>
      </c>
      <c r="M74" s="89">
        <f t="shared" si="9"/>
        <v>70</v>
      </c>
      <c r="N74" s="90">
        <f t="shared" si="10"/>
        <v>136</v>
      </c>
      <c r="O74" s="79">
        <v>12</v>
      </c>
      <c r="P74" s="38">
        <f t="shared" si="11"/>
        <v>208.26229515688016</v>
      </c>
      <c r="Q74" s="63" t="s">
        <v>103</v>
      </c>
    </row>
    <row r="75" spans="1:17" ht="20.25">
      <c r="A75" s="86">
        <v>16</v>
      </c>
      <c r="B75" s="29" t="s">
        <v>181</v>
      </c>
      <c r="C75" s="28" t="s">
        <v>182</v>
      </c>
      <c r="D75" s="31" t="s">
        <v>94</v>
      </c>
      <c r="E75" s="66">
        <v>78.5</v>
      </c>
      <c r="F75" s="62">
        <v>73</v>
      </c>
      <c r="G75" s="61">
        <v>78</v>
      </c>
      <c r="H75" s="61">
        <v>81</v>
      </c>
      <c r="I75" s="88">
        <f t="shared" si="8"/>
        <v>81</v>
      </c>
      <c r="J75" s="23">
        <v>85</v>
      </c>
      <c r="K75" s="20">
        <v>91</v>
      </c>
      <c r="L75" s="20">
        <v>95</v>
      </c>
      <c r="M75" s="89">
        <f t="shared" si="9"/>
        <v>95</v>
      </c>
      <c r="N75" s="90">
        <f t="shared" si="10"/>
        <v>176</v>
      </c>
      <c r="O75" s="79">
        <v>11</v>
      </c>
      <c r="P75" s="38">
        <f t="shared" si="11"/>
        <v>217.43262681258463</v>
      </c>
      <c r="Q75" s="63" t="s">
        <v>160</v>
      </c>
    </row>
    <row r="76" spans="1:17" ht="20.25">
      <c r="A76" s="86">
        <v>17</v>
      </c>
      <c r="B76" s="29" t="s">
        <v>120</v>
      </c>
      <c r="C76" s="28">
        <v>37338</v>
      </c>
      <c r="D76" s="31" t="s">
        <v>94</v>
      </c>
      <c r="E76" s="66">
        <v>47.5</v>
      </c>
      <c r="F76" s="54">
        <v>45</v>
      </c>
      <c r="G76" s="20">
        <v>47</v>
      </c>
      <c r="H76" s="20" t="s">
        <v>121</v>
      </c>
      <c r="I76" s="88">
        <f t="shared" si="8"/>
        <v>47</v>
      </c>
      <c r="J76" s="23">
        <v>55</v>
      </c>
      <c r="K76" s="20">
        <v>58</v>
      </c>
      <c r="L76" s="20">
        <v>61</v>
      </c>
      <c r="M76" s="89">
        <f t="shared" si="9"/>
        <v>61</v>
      </c>
      <c r="N76" s="90">
        <f t="shared" si="10"/>
        <v>108</v>
      </c>
      <c r="O76" s="79">
        <v>9</v>
      </c>
      <c r="P76" s="38">
        <f t="shared" si="11"/>
        <v>188.6603035004493</v>
      </c>
      <c r="Q76" s="49" t="s">
        <v>103</v>
      </c>
    </row>
    <row r="77" spans="1:17" ht="20.25">
      <c r="A77" s="56">
        <v>18</v>
      </c>
      <c r="B77" s="32" t="s">
        <v>92</v>
      </c>
      <c r="C77" s="36" t="s">
        <v>93</v>
      </c>
      <c r="D77" s="48" t="s">
        <v>94</v>
      </c>
      <c r="E77" s="67">
        <v>43</v>
      </c>
      <c r="F77" s="54">
        <v>40</v>
      </c>
      <c r="G77" s="20" t="s">
        <v>95</v>
      </c>
      <c r="H77" s="20">
        <v>43</v>
      </c>
      <c r="I77" s="88">
        <f t="shared" si="8"/>
        <v>43</v>
      </c>
      <c r="J77" s="23">
        <v>52</v>
      </c>
      <c r="K77" s="20">
        <v>55</v>
      </c>
      <c r="L77" s="20">
        <v>57</v>
      </c>
      <c r="M77" s="89">
        <f t="shared" si="9"/>
        <v>57</v>
      </c>
      <c r="N77" s="90">
        <f t="shared" si="10"/>
        <v>100</v>
      </c>
      <c r="O77" s="79">
        <v>7</v>
      </c>
      <c r="P77" s="38">
        <f t="shared" si="11"/>
        <v>190.79160879099317</v>
      </c>
      <c r="Q77" s="59" t="s">
        <v>103</v>
      </c>
    </row>
    <row r="78" spans="1:17" ht="20.25">
      <c r="A78" s="71">
        <v>19</v>
      </c>
      <c r="B78" s="27" t="s">
        <v>100</v>
      </c>
      <c r="C78" s="26" t="s">
        <v>101</v>
      </c>
      <c r="D78" s="50" t="s">
        <v>94</v>
      </c>
      <c r="E78" s="67">
        <v>43.4</v>
      </c>
      <c r="F78" s="54">
        <v>40</v>
      </c>
      <c r="G78" s="20" t="s">
        <v>102</v>
      </c>
      <c r="H78" s="20">
        <v>43</v>
      </c>
      <c r="I78" s="88">
        <f t="shared" si="8"/>
        <v>43</v>
      </c>
      <c r="J78" s="23">
        <v>52</v>
      </c>
      <c r="K78" s="20">
        <v>54</v>
      </c>
      <c r="L78" s="20">
        <v>57</v>
      </c>
      <c r="M78" s="89">
        <f t="shared" si="9"/>
        <v>57</v>
      </c>
      <c r="N78" s="90">
        <f t="shared" si="10"/>
        <v>100</v>
      </c>
      <c r="O78" s="79">
        <v>6</v>
      </c>
      <c r="P78" s="38">
        <f t="shared" si="11"/>
        <v>189.18095411927666</v>
      </c>
      <c r="Q78" s="63" t="s">
        <v>105</v>
      </c>
    </row>
    <row r="79" spans="1:17" ht="20.25">
      <c r="A79" s="86">
        <v>20</v>
      </c>
      <c r="B79" s="32" t="s">
        <v>142</v>
      </c>
      <c r="C79" s="36" t="s">
        <v>143</v>
      </c>
      <c r="D79" s="48" t="s">
        <v>144</v>
      </c>
      <c r="E79" s="66">
        <v>61.3</v>
      </c>
      <c r="F79" s="54">
        <v>60</v>
      </c>
      <c r="G79" s="20">
        <v>62</v>
      </c>
      <c r="H79" s="20" t="s">
        <v>145</v>
      </c>
      <c r="I79" s="88">
        <f t="shared" si="8"/>
        <v>62</v>
      </c>
      <c r="J79" s="23">
        <v>68</v>
      </c>
      <c r="K79" s="20">
        <v>70</v>
      </c>
      <c r="L79" s="20" t="s">
        <v>140</v>
      </c>
      <c r="M79" s="89">
        <f t="shared" si="9"/>
        <v>70</v>
      </c>
      <c r="N79" s="90">
        <f t="shared" si="10"/>
        <v>132</v>
      </c>
      <c r="O79" s="79">
        <v>10</v>
      </c>
      <c r="P79" s="38">
        <f t="shared" si="11"/>
        <v>189.45431867769742</v>
      </c>
      <c r="Q79" s="49" t="s">
        <v>105</v>
      </c>
    </row>
    <row r="80" spans="1:17" ht="20.25">
      <c r="A80" s="107">
        <v>1</v>
      </c>
      <c r="B80" s="27" t="s">
        <v>212</v>
      </c>
      <c r="C80" s="21">
        <v>36756</v>
      </c>
      <c r="D80" s="50" t="s">
        <v>207</v>
      </c>
      <c r="E80" s="100">
        <v>67.4</v>
      </c>
      <c r="F80" s="81">
        <v>80</v>
      </c>
      <c r="G80" s="61">
        <v>85</v>
      </c>
      <c r="H80" s="61">
        <v>90</v>
      </c>
      <c r="I80" s="88">
        <f t="shared" si="8"/>
        <v>90</v>
      </c>
      <c r="J80" s="23">
        <v>105</v>
      </c>
      <c r="K80" s="20">
        <v>110</v>
      </c>
      <c r="L80" s="20">
        <v>116</v>
      </c>
      <c r="M80" s="89">
        <f t="shared" si="9"/>
        <v>116</v>
      </c>
      <c r="N80" s="90">
        <f t="shared" si="10"/>
        <v>206</v>
      </c>
      <c r="O80" s="79">
        <v>19</v>
      </c>
      <c r="P80" s="38">
        <f t="shared" si="11"/>
        <v>277.8234065125078</v>
      </c>
      <c r="Q80" s="27" t="s">
        <v>213</v>
      </c>
    </row>
    <row r="81" spans="1:17" ht="20.25">
      <c r="A81" s="107">
        <v>2</v>
      </c>
      <c r="B81" s="32" t="s">
        <v>214</v>
      </c>
      <c r="C81" s="36">
        <v>36824</v>
      </c>
      <c r="D81" s="48" t="s">
        <v>207</v>
      </c>
      <c r="E81" s="69">
        <v>75.9</v>
      </c>
      <c r="F81" s="82">
        <v>85</v>
      </c>
      <c r="G81" s="61">
        <v>90</v>
      </c>
      <c r="H81" s="61">
        <v>93</v>
      </c>
      <c r="I81" s="88">
        <f t="shared" si="8"/>
        <v>93</v>
      </c>
      <c r="J81" s="23">
        <v>105</v>
      </c>
      <c r="K81" s="20">
        <v>110</v>
      </c>
      <c r="L81" s="20">
        <v>116</v>
      </c>
      <c r="M81" s="89">
        <f t="shared" si="9"/>
        <v>116</v>
      </c>
      <c r="N81" s="90">
        <f t="shared" si="10"/>
        <v>209</v>
      </c>
      <c r="O81" s="79">
        <v>17</v>
      </c>
      <c r="P81" s="38">
        <f t="shared" si="11"/>
        <v>262.90944135034005</v>
      </c>
      <c r="Q81" s="33" t="s">
        <v>213</v>
      </c>
    </row>
    <row r="82" spans="1:17" ht="20.25">
      <c r="A82" s="108">
        <v>3</v>
      </c>
      <c r="B82" s="27" t="s">
        <v>217</v>
      </c>
      <c r="C82" s="21">
        <v>36742</v>
      </c>
      <c r="D82" s="50" t="s">
        <v>207</v>
      </c>
      <c r="E82" s="67">
        <v>82.2</v>
      </c>
      <c r="F82" s="54">
        <v>85</v>
      </c>
      <c r="G82" s="20">
        <v>90</v>
      </c>
      <c r="H82" s="20">
        <v>95</v>
      </c>
      <c r="I82" s="88">
        <f t="shared" si="8"/>
        <v>95</v>
      </c>
      <c r="J82" s="23">
        <v>105</v>
      </c>
      <c r="K82" s="20">
        <v>110</v>
      </c>
      <c r="L82" s="20">
        <v>115</v>
      </c>
      <c r="M82" s="89">
        <f t="shared" si="9"/>
        <v>115</v>
      </c>
      <c r="N82" s="90">
        <f t="shared" si="10"/>
        <v>210</v>
      </c>
      <c r="O82" s="79">
        <v>15</v>
      </c>
      <c r="P82" s="38">
        <f t="shared" si="11"/>
        <v>253.4084213332256</v>
      </c>
      <c r="Q82" s="27" t="s">
        <v>213</v>
      </c>
    </row>
    <row r="83" spans="1:17" ht="20.25">
      <c r="A83" s="107">
        <v>4</v>
      </c>
      <c r="B83" s="32" t="s">
        <v>219</v>
      </c>
      <c r="C83" s="45">
        <v>37276</v>
      </c>
      <c r="D83" s="48" t="s">
        <v>207</v>
      </c>
      <c r="E83" s="70">
        <v>79.6</v>
      </c>
      <c r="F83" s="23">
        <v>70</v>
      </c>
      <c r="G83" s="20">
        <v>75</v>
      </c>
      <c r="H83" s="20">
        <v>78</v>
      </c>
      <c r="I83" s="88">
        <f t="shared" si="8"/>
        <v>78</v>
      </c>
      <c r="J83" s="23">
        <v>95</v>
      </c>
      <c r="K83" s="20">
        <v>100</v>
      </c>
      <c r="L83" s="20">
        <v>100</v>
      </c>
      <c r="M83" s="89">
        <f t="shared" si="9"/>
        <v>100</v>
      </c>
      <c r="N83" s="90">
        <f t="shared" si="10"/>
        <v>178</v>
      </c>
      <c r="O83" s="79">
        <v>12</v>
      </c>
      <c r="P83" s="38">
        <f t="shared" si="11"/>
        <v>218.31506052919715</v>
      </c>
      <c r="Q83" s="63" t="s">
        <v>220</v>
      </c>
    </row>
    <row r="84" spans="1:17" ht="20.25">
      <c r="A84" s="107">
        <v>5</v>
      </c>
      <c r="B84" s="32" t="s">
        <v>216</v>
      </c>
      <c r="C84" s="36">
        <v>37186</v>
      </c>
      <c r="D84" s="93" t="s">
        <v>207</v>
      </c>
      <c r="E84" s="70">
        <v>70.6</v>
      </c>
      <c r="F84" s="84">
        <v>70</v>
      </c>
      <c r="G84" s="20">
        <v>75</v>
      </c>
      <c r="H84" s="20">
        <v>80</v>
      </c>
      <c r="I84" s="88">
        <f t="shared" si="8"/>
        <v>80</v>
      </c>
      <c r="J84" s="23">
        <v>80</v>
      </c>
      <c r="K84" s="20">
        <v>83</v>
      </c>
      <c r="L84" s="20">
        <v>86</v>
      </c>
      <c r="M84" s="89">
        <f t="shared" si="9"/>
        <v>86</v>
      </c>
      <c r="N84" s="90">
        <f t="shared" si="10"/>
        <v>166</v>
      </c>
      <c r="O84" s="79">
        <v>12</v>
      </c>
      <c r="P84" s="38">
        <f t="shared" si="11"/>
        <v>217.63206754170608</v>
      </c>
      <c r="Q84" s="63" t="s">
        <v>213</v>
      </c>
    </row>
    <row r="85" spans="1:17" ht="20.25">
      <c r="A85" s="108">
        <v>6</v>
      </c>
      <c r="B85" s="19" t="s">
        <v>218</v>
      </c>
      <c r="C85" s="17">
        <v>36671</v>
      </c>
      <c r="D85" s="18" t="s">
        <v>207</v>
      </c>
      <c r="E85" s="73">
        <v>80.1</v>
      </c>
      <c r="F85" s="62">
        <v>55</v>
      </c>
      <c r="G85" s="61">
        <v>60</v>
      </c>
      <c r="H85" s="61">
        <v>63</v>
      </c>
      <c r="I85" s="88">
        <f t="shared" si="8"/>
        <v>63</v>
      </c>
      <c r="J85" s="23">
        <v>65</v>
      </c>
      <c r="K85" s="20">
        <v>70</v>
      </c>
      <c r="L85" s="20">
        <v>73</v>
      </c>
      <c r="M85" s="89">
        <f t="shared" si="9"/>
        <v>73</v>
      </c>
      <c r="N85" s="90">
        <f t="shared" si="10"/>
        <v>136</v>
      </c>
      <c r="O85" s="79">
        <v>8</v>
      </c>
      <c r="P85" s="38">
        <f t="shared" si="11"/>
        <v>166.26613797137128</v>
      </c>
      <c r="Q85" s="63" t="s">
        <v>213</v>
      </c>
    </row>
    <row r="86" spans="1:17" ht="20.25">
      <c r="A86" s="86">
        <v>7</v>
      </c>
      <c r="B86" s="27" t="s">
        <v>206</v>
      </c>
      <c r="C86" s="21">
        <v>37251</v>
      </c>
      <c r="D86" s="50" t="s">
        <v>207</v>
      </c>
      <c r="E86" s="104">
        <v>61.3</v>
      </c>
      <c r="F86" s="54">
        <v>50</v>
      </c>
      <c r="G86" s="20">
        <v>55</v>
      </c>
      <c r="H86" s="20">
        <v>55</v>
      </c>
      <c r="I86" s="88">
        <f t="shared" si="8"/>
        <v>55</v>
      </c>
      <c r="J86" s="23">
        <v>66</v>
      </c>
      <c r="K86" s="20">
        <v>70</v>
      </c>
      <c r="L86" s="20">
        <v>72</v>
      </c>
      <c r="M86" s="89">
        <f t="shared" si="9"/>
        <v>72</v>
      </c>
      <c r="N86" s="90">
        <f t="shared" si="10"/>
        <v>127</v>
      </c>
      <c r="O86" s="79">
        <v>7</v>
      </c>
      <c r="P86" s="38">
        <f t="shared" si="11"/>
        <v>182.27801872778463</v>
      </c>
      <c r="Q86" s="27" t="s">
        <v>209</v>
      </c>
    </row>
    <row r="87" spans="1:17" ht="20.25">
      <c r="A87" s="86">
        <v>8</v>
      </c>
      <c r="B87" s="27" t="s">
        <v>224</v>
      </c>
      <c r="C87" s="21">
        <v>36741</v>
      </c>
      <c r="D87" s="50" t="s">
        <v>207</v>
      </c>
      <c r="E87" s="73">
        <v>96.5</v>
      </c>
      <c r="F87" s="54">
        <v>75</v>
      </c>
      <c r="G87" s="20">
        <v>80</v>
      </c>
      <c r="H87" s="20">
        <v>85</v>
      </c>
      <c r="I87" s="88">
        <f t="shared" si="8"/>
        <v>85</v>
      </c>
      <c r="J87" s="23">
        <v>100</v>
      </c>
      <c r="K87" s="20">
        <v>105</v>
      </c>
      <c r="L87" s="20">
        <v>110</v>
      </c>
      <c r="M87" s="89">
        <f t="shared" si="9"/>
        <v>110</v>
      </c>
      <c r="N87" s="90">
        <f t="shared" si="10"/>
        <v>195</v>
      </c>
      <c r="O87" s="79">
        <v>4</v>
      </c>
      <c r="P87" s="38">
        <f t="shared" si="11"/>
        <v>219.16744653415617</v>
      </c>
      <c r="Q87" s="27" t="s">
        <v>213</v>
      </c>
    </row>
    <row r="88" spans="1:17" ht="20.25">
      <c r="A88" s="86">
        <v>9</v>
      </c>
      <c r="B88" s="32" t="s">
        <v>223</v>
      </c>
      <c r="C88" s="36">
        <v>37282</v>
      </c>
      <c r="D88" s="48" t="s">
        <v>207</v>
      </c>
      <c r="E88" s="64">
        <v>117.6</v>
      </c>
      <c r="F88" s="62">
        <v>60</v>
      </c>
      <c r="G88" s="61">
        <v>65</v>
      </c>
      <c r="H88" s="61">
        <v>65</v>
      </c>
      <c r="I88" s="88">
        <f t="shared" si="8"/>
        <v>65</v>
      </c>
      <c r="J88" s="23">
        <v>80</v>
      </c>
      <c r="K88" s="20">
        <v>85</v>
      </c>
      <c r="L88" s="20">
        <v>85</v>
      </c>
      <c r="M88" s="89">
        <f t="shared" si="9"/>
        <v>85</v>
      </c>
      <c r="N88" s="90">
        <f t="shared" si="10"/>
        <v>150</v>
      </c>
      <c r="O88" s="79">
        <v>1</v>
      </c>
      <c r="P88" s="38">
        <f t="shared" si="11"/>
        <v>158.0622885291274</v>
      </c>
      <c r="Q88" s="49" t="s">
        <v>220</v>
      </c>
    </row>
    <row r="89" spans="1:17" ht="20.25">
      <c r="A89" s="56">
        <v>10</v>
      </c>
      <c r="B89" s="29" t="s">
        <v>277</v>
      </c>
      <c r="C89" s="28" t="s">
        <v>278</v>
      </c>
      <c r="D89" s="31" t="s">
        <v>229</v>
      </c>
      <c r="E89" s="66">
        <v>68</v>
      </c>
      <c r="F89" s="68">
        <v>53</v>
      </c>
      <c r="G89" s="39">
        <v>58</v>
      </c>
      <c r="H89" s="39">
        <v>60</v>
      </c>
      <c r="I89" s="88">
        <f t="shared" si="8"/>
        <v>60</v>
      </c>
      <c r="J89" s="23">
        <v>70</v>
      </c>
      <c r="K89" s="20">
        <v>73</v>
      </c>
      <c r="L89" s="20" t="s">
        <v>282</v>
      </c>
      <c r="M89" s="89">
        <f t="shared" si="9"/>
        <v>73</v>
      </c>
      <c r="N89" s="90">
        <f t="shared" si="10"/>
        <v>133</v>
      </c>
      <c r="O89" s="79">
        <v>11</v>
      </c>
      <c r="P89" s="38">
        <f t="shared" si="11"/>
        <v>178.3850600766872</v>
      </c>
      <c r="Q89" s="49" t="s">
        <v>261</v>
      </c>
    </row>
    <row r="90" spans="1:17" ht="20.25">
      <c r="A90" s="71">
        <v>11</v>
      </c>
      <c r="B90" s="30" t="s">
        <v>290</v>
      </c>
      <c r="C90" s="53" t="s">
        <v>291</v>
      </c>
      <c r="D90" s="51" t="s">
        <v>229</v>
      </c>
      <c r="E90" s="74">
        <v>71.5</v>
      </c>
      <c r="F90" s="62">
        <v>65</v>
      </c>
      <c r="G90" s="61">
        <v>67</v>
      </c>
      <c r="H90" s="61">
        <v>69</v>
      </c>
      <c r="I90" s="88">
        <f t="shared" si="8"/>
        <v>69</v>
      </c>
      <c r="J90" s="23">
        <v>75</v>
      </c>
      <c r="K90" s="20">
        <v>80</v>
      </c>
      <c r="L90" s="20">
        <v>82</v>
      </c>
      <c r="M90" s="89">
        <f t="shared" si="9"/>
        <v>82</v>
      </c>
      <c r="N90" s="90">
        <f t="shared" si="10"/>
        <v>151</v>
      </c>
      <c r="O90" s="79">
        <v>10</v>
      </c>
      <c r="P90" s="38">
        <f t="shared" si="11"/>
        <v>196.49089675737432</v>
      </c>
      <c r="Q90" s="27" t="s">
        <v>261</v>
      </c>
    </row>
    <row r="91" spans="1:17" ht="20.25">
      <c r="A91" s="86">
        <v>12</v>
      </c>
      <c r="B91" s="32" t="s">
        <v>265</v>
      </c>
      <c r="C91" s="36" t="s">
        <v>266</v>
      </c>
      <c r="D91" s="48" t="s">
        <v>229</v>
      </c>
      <c r="E91" s="66">
        <v>47.5</v>
      </c>
      <c r="F91" s="62">
        <v>40</v>
      </c>
      <c r="G91" s="61">
        <v>45</v>
      </c>
      <c r="H91" s="61">
        <v>47</v>
      </c>
      <c r="I91" s="88">
        <f t="shared" si="8"/>
        <v>47</v>
      </c>
      <c r="J91" s="23">
        <v>50</v>
      </c>
      <c r="K91" s="20">
        <v>55</v>
      </c>
      <c r="L91" s="20">
        <v>57</v>
      </c>
      <c r="M91" s="89">
        <f t="shared" si="9"/>
        <v>57</v>
      </c>
      <c r="N91" s="90">
        <f t="shared" si="10"/>
        <v>104</v>
      </c>
      <c r="O91" s="79">
        <v>7</v>
      </c>
      <c r="P91" s="38">
        <f t="shared" si="11"/>
        <v>181.6728848522845</v>
      </c>
      <c r="Q91" s="33" t="s">
        <v>261</v>
      </c>
    </row>
    <row r="92" spans="1:17" ht="20.25">
      <c r="A92" s="86">
        <v>13</v>
      </c>
      <c r="B92" s="32" t="s">
        <v>263</v>
      </c>
      <c r="C92" s="45" t="s">
        <v>264</v>
      </c>
      <c r="D92" s="48" t="s">
        <v>229</v>
      </c>
      <c r="E92" s="67">
        <v>48</v>
      </c>
      <c r="F92" s="62">
        <v>35</v>
      </c>
      <c r="G92" s="61" t="s">
        <v>253</v>
      </c>
      <c r="H92" s="61">
        <v>40</v>
      </c>
      <c r="I92" s="88">
        <f t="shared" si="8"/>
        <v>40</v>
      </c>
      <c r="J92" s="23">
        <v>50</v>
      </c>
      <c r="K92" s="20" t="s">
        <v>127</v>
      </c>
      <c r="L92" s="20">
        <v>52</v>
      </c>
      <c r="M92" s="89">
        <f t="shared" si="9"/>
        <v>52</v>
      </c>
      <c r="N92" s="90">
        <f t="shared" si="10"/>
        <v>92</v>
      </c>
      <c r="O92" s="79">
        <v>5</v>
      </c>
      <c r="P92" s="38">
        <f t="shared" si="11"/>
        <v>159.28623147460382</v>
      </c>
      <c r="Q92" s="63" t="s">
        <v>261</v>
      </c>
    </row>
    <row r="93" spans="1:17" ht="20.25">
      <c r="A93" s="56">
        <v>14</v>
      </c>
      <c r="B93" s="30" t="s">
        <v>279</v>
      </c>
      <c r="C93" s="55" t="s">
        <v>280</v>
      </c>
      <c r="D93" s="51" t="s">
        <v>229</v>
      </c>
      <c r="E93" s="67">
        <v>64.5</v>
      </c>
      <c r="F93" s="62">
        <v>45</v>
      </c>
      <c r="G93" s="61">
        <v>50</v>
      </c>
      <c r="H93" s="61" t="s">
        <v>281</v>
      </c>
      <c r="I93" s="88">
        <f t="shared" si="8"/>
        <v>50</v>
      </c>
      <c r="J93" s="23">
        <v>60</v>
      </c>
      <c r="K93" s="20" t="s">
        <v>125</v>
      </c>
      <c r="L93" s="20">
        <v>65</v>
      </c>
      <c r="M93" s="89">
        <f t="shared" si="9"/>
        <v>65</v>
      </c>
      <c r="N93" s="90">
        <f t="shared" si="10"/>
        <v>115</v>
      </c>
      <c r="O93" s="79">
        <v>3</v>
      </c>
      <c r="P93" s="38">
        <f t="shared" si="11"/>
        <v>159.51912934404095</v>
      </c>
      <c r="Q93" s="63" t="s">
        <v>261</v>
      </c>
    </row>
    <row r="94" spans="1:17" ht="20.25">
      <c r="A94" s="71">
        <v>15</v>
      </c>
      <c r="B94" s="52" t="s">
        <v>300</v>
      </c>
      <c r="C94" s="53" t="s">
        <v>301</v>
      </c>
      <c r="D94" s="65" t="s">
        <v>229</v>
      </c>
      <c r="E94" s="72">
        <v>77.9</v>
      </c>
      <c r="F94" s="68">
        <v>30</v>
      </c>
      <c r="G94" s="39">
        <v>33</v>
      </c>
      <c r="H94" s="39">
        <v>35</v>
      </c>
      <c r="I94" s="88">
        <f t="shared" si="8"/>
        <v>35</v>
      </c>
      <c r="J94" s="23">
        <v>40</v>
      </c>
      <c r="K94" s="20">
        <v>44</v>
      </c>
      <c r="L94" s="20" t="s">
        <v>121</v>
      </c>
      <c r="M94" s="89">
        <f t="shared" si="9"/>
        <v>44</v>
      </c>
      <c r="N94" s="90">
        <f t="shared" si="10"/>
        <v>79</v>
      </c>
      <c r="O94" s="79">
        <v>1</v>
      </c>
      <c r="P94" s="38">
        <f t="shared" si="11"/>
        <v>97.99379041696527</v>
      </c>
      <c r="Q94" s="27" t="s">
        <v>261</v>
      </c>
    </row>
    <row r="95" spans="1:17" ht="20.25">
      <c r="A95" s="86">
        <v>16</v>
      </c>
      <c r="B95" s="32" t="s">
        <v>255</v>
      </c>
      <c r="C95" s="45" t="s">
        <v>256</v>
      </c>
      <c r="D95" s="48" t="s">
        <v>229</v>
      </c>
      <c r="E95" s="67">
        <v>39.6</v>
      </c>
      <c r="F95" s="62">
        <v>22</v>
      </c>
      <c r="G95" s="61" t="s">
        <v>257</v>
      </c>
      <c r="H95" s="61">
        <v>26</v>
      </c>
      <c r="I95" s="88">
        <f t="shared" si="8"/>
        <v>26</v>
      </c>
      <c r="J95" s="23">
        <v>30</v>
      </c>
      <c r="K95" s="20">
        <v>35</v>
      </c>
      <c r="L95" s="20">
        <v>37</v>
      </c>
      <c r="M95" s="89">
        <f t="shared" si="9"/>
        <v>37</v>
      </c>
      <c r="N95" s="90">
        <f t="shared" si="10"/>
        <v>63</v>
      </c>
      <c r="O95" s="79">
        <v>1</v>
      </c>
      <c r="P95" s="38">
        <f t="shared" si="11"/>
        <v>129.93438753349233</v>
      </c>
      <c r="Q95" s="63" t="s">
        <v>261</v>
      </c>
    </row>
    <row r="96" spans="1:17" ht="20.25">
      <c r="A96" s="86">
        <v>17</v>
      </c>
      <c r="B96" s="29" t="s">
        <v>199</v>
      </c>
      <c r="C96" s="28">
        <v>37014</v>
      </c>
      <c r="D96" s="31" t="s">
        <v>200</v>
      </c>
      <c r="E96" s="66">
        <v>56</v>
      </c>
      <c r="F96" s="62">
        <v>35</v>
      </c>
      <c r="G96" s="61">
        <v>38</v>
      </c>
      <c r="H96" s="61">
        <v>40</v>
      </c>
      <c r="I96" s="88">
        <f t="shared" si="8"/>
        <v>40</v>
      </c>
      <c r="J96" s="23">
        <v>52</v>
      </c>
      <c r="K96" s="20">
        <v>55</v>
      </c>
      <c r="L96" s="20">
        <v>58</v>
      </c>
      <c r="M96" s="89">
        <f t="shared" si="9"/>
        <v>58</v>
      </c>
      <c r="N96" s="90">
        <f t="shared" si="10"/>
        <v>98</v>
      </c>
      <c r="O96" s="79">
        <v>3</v>
      </c>
      <c r="P96" s="38">
        <f t="shared" si="11"/>
        <v>150.07135974539892</v>
      </c>
      <c r="Q96" s="33" t="s">
        <v>202</v>
      </c>
    </row>
    <row r="97" spans="1:17" ht="20.25">
      <c r="A97" s="107">
        <v>1</v>
      </c>
      <c r="B97" s="32" t="s">
        <v>293</v>
      </c>
      <c r="C97" s="36" t="s">
        <v>294</v>
      </c>
      <c r="D97" s="48" t="s">
        <v>260</v>
      </c>
      <c r="E97" s="69">
        <v>82</v>
      </c>
      <c r="F97" s="81">
        <v>65</v>
      </c>
      <c r="G97" s="61">
        <v>70</v>
      </c>
      <c r="H97" s="61">
        <v>75</v>
      </c>
      <c r="I97" s="88">
        <f t="shared" si="8"/>
        <v>75</v>
      </c>
      <c r="J97" s="23">
        <v>85</v>
      </c>
      <c r="K97" s="20">
        <v>90</v>
      </c>
      <c r="L97" s="20">
        <v>100</v>
      </c>
      <c r="M97" s="89">
        <f t="shared" si="9"/>
        <v>100</v>
      </c>
      <c r="N97" s="90">
        <f t="shared" si="10"/>
        <v>175</v>
      </c>
      <c r="O97" s="79">
        <v>9</v>
      </c>
      <c r="P97" s="38">
        <f t="shared" si="11"/>
        <v>211.42910683230275</v>
      </c>
      <c r="Q97" s="33" t="s">
        <v>262</v>
      </c>
    </row>
    <row r="98" spans="1:17" ht="20.25">
      <c r="A98" s="107">
        <v>2</v>
      </c>
      <c r="B98" s="27" t="s">
        <v>271</v>
      </c>
      <c r="C98" s="26" t="s">
        <v>272</v>
      </c>
      <c r="D98" s="50" t="s">
        <v>260</v>
      </c>
      <c r="E98" s="70">
        <v>61</v>
      </c>
      <c r="F98" s="82">
        <v>40</v>
      </c>
      <c r="G98" s="61">
        <v>45</v>
      </c>
      <c r="H98" s="61">
        <v>50</v>
      </c>
      <c r="I98" s="88">
        <f t="shared" si="8"/>
        <v>50</v>
      </c>
      <c r="J98" s="23">
        <v>60</v>
      </c>
      <c r="K98" s="20">
        <v>65</v>
      </c>
      <c r="L98" s="20" t="s">
        <v>273</v>
      </c>
      <c r="M98" s="89">
        <f t="shared" si="9"/>
        <v>65</v>
      </c>
      <c r="N98" s="90">
        <f t="shared" si="10"/>
        <v>115</v>
      </c>
      <c r="O98" s="79">
        <v>5</v>
      </c>
      <c r="P98" s="38">
        <f t="shared" si="11"/>
        <v>165.61346717906966</v>
      </c>
      <c r="Q98" s="63" t="s">
        <v>262</v>
      </c>
    </row>
    <row r="99" spans="1:17" ht="20.25">
      <c r="A99" s="108">
        <v>3</v>
      </c>
      <c r="B99" s="32" t="s">
        <v>298</v>
      </c>
      <c r="C99" s="36" t="s">
        <v>299</v>
      </c>
      <c r="D99" s="48" t="s">
        <v>260</v>
      </c>
      <c r="E99" s="70">
        <v>84.1</v>
      </c>
      <c r="F99" s="23">
        <v>50</v>
      </c>
      <c r="G99" s="20">
        <v>55</v>
      </c>
      <c r="H99" s="20" t="s">
        <v>159</v>
      </c>
      <c r="I99" s="88">
        <f t="shared" si="8"/>
        <v>55</v>
      </c>
      <c r="J99" s="23">
        <v>62</v>
      </c>
      <c r="K99" s="20">
        <v>68</v>
      </c>
      <c r="L99" s="20" t="s">
        <v>72</v>
      </c>
      <c r="M99" s="89">
        <f t="shared" si="9"/>
        <v>68</v>
      </c>
      <c r="N99" s="90">
        <f t="shared" si="10"/>
        <v>123</v>
      </c>
      <c r="O99" s="79">
        <v>4</v>
      </c>
      <c r="P99" s="38">
        <f t="shared" si="11"/>
        <v>146.7791237984611</v>
      </c>
      <c r="Q99" s="63" t="s">
        <v>262</v>
      </c>
    </row>
    <row r="100" spans="1:17" ht="20.25">
      <c r="A100" s="107">
        <v>4</v>
      </c>
      <c r="B100" s="32" t="s">
        <v>258</v>
      </c>
      <c r="C100" s="36" t="s">
        <v>259</v>
      </c>
      <c r="D100" s="48" t="s">
        <v>260</v>
      </c>
      <c r="E100" s="69">
        <v>35.1</v>
      </c>
      <c r="F100" s="23">
        <v>20</v>
      </c>
      <c r="G100" s="20">
        <v>24</v>
      </c>
      <c r="H100" s="20">
        <v>27</v>
      </c>
      <c r="I100" s="88">
        <f t="shared" si="8"/>
        <v>27</v>
      </c>
      <c r="J100" s="23">
        <v>30</v>
      </c>
      <c r="K100" s="20">
        <v>34</v>
      </c>
      <c r="L100" s="20">
        <v>38</v>
      </c>
      <c r="M100" s="89">
        <f t="shared" si="9"/>
        <v>38</v>
      </c>
      <c r="N100" s="90">
        <f t="shared" si="10"/>
        <v>65</v>
      </c>
      <c r="O100" s="79">
        <v>2</v>
      </c>
      <c r="P100" s="38">
        <f t="shared" si="11"/>
        <v>151.4620144690628</v>
      </c>
      <c r="Q100" s="33" t="s">
        <v>262</v>
      </c>
    </row>
    <row r="101" spans="1:17" ht="20.25">
      <c r="A101" s="107">
        <v>5</v>
      </c>
      <c r="B101" s="32" t="s">
        <v>304</v>
      </c>
      <c r="C101" s="36" t="s">
        <v>305</v>
      </c>
      <c r="D101" s="93" t="s">
        <v>260</v>
      </c>
      <c r="E101" s="69">
        <v>95.2</v>
      </c>
      <c r="F101" s="84">
        <v>30</v>
      </c>
      <c r="G101" s="20" t="s">
        <v>306</v>
      </c>
      <c r="H101" s="20">
        <v>35</v>
      </c>
      <c r="I101" s="88">
        <f t="shared" si="8"/>
        <v>35</v>
      </c>
      <c r="J101" s="23">
        <v>40</v>
      </c>
      <c r="K101" s="20">
        <v>45</v>
      </c>
      <c r="L101" s="20" t="s">
        <v>79</v>
      </c>
      <c r="M101" s="89">
        <f t="shared" si="9"/>
        <v>45</v>
      </c>
      <c r="N101" s="90">
        <f t="shared" si="10"/>
        <v>80</v>
      </c>
      <c r="O101" s="79">
        <v>1</v>
      </c>
      <c r="P101" s="38">
        <f t="shared" si="11"/>
        <v>90.39796880250691</v>
      </c>
      <c r="Q101" s="33" t="s">
        <v>262</v>
      </c>
    </row>
    <row r="102" spans="1:17" ht="20.25">
      <c r="A102" s="108">
        <v>6</v>
      </c>
      <c r="B102" s="25" t="s">
        <v>339</v>
      </c>
      <c r="C102" s="26" t="s">
        <v>340</v>
      </c>
      <c r="D102" s="58" t="s">
        <v>325</v>
      </c>
      <c r="E102" s="92">
        <v>68.2</v>
      </c>
      <c r="F102" s="62">
        <v>61</v>
      </c>
      <c r="G102" s="61">
        <v>66</v>
      </c>
      <c r="H102" s="61">
        <v>70</v>
      </c>
      <c r="I102" s="88">
        <f t="shared" si="8"/>
        <v>70</v>
      </c>
      <c r="J102" s="23">
        <v>80</v>
      </c>
      <c r="K102" s="20">
        <v>85</v>
      </c>
      <c r="L102" s="20">
        <v>90</v>
      </c>
      <c r="M102" s="89">
        <f t="shared" si="9"/>
        <v>90</v>
      </c>
      <c r="N102" s="90">
        <f t="shared" si="10"/>
        <v>160</v>
      </c>
      <c r="O102" s="79">
        <v>16</v>
      </c>
      <c r="P102" s="38">
        <f t="shared" si="11"/>
        <v>214.20922546591555</v>
      </c>
      <c r="Q102" s="63" t="s">
        <v>329</v>
      </c>
    </row>
    <row r="103" spans="1:17" ht="20.25">
      <c r="A103" s="86">
        <v>7</v>
      </c>
      <c r="B103" s="32" t="s">
        <v>327</v>
      </c>
      <c r="C103" s="36" t="s">
        <v>328</v>
      </c>
      <c r="D103" s="48" t="s">
        <v>325</v>
      </c>
      <c r="E103" s="73">
        <v>44.1</v>
      </c>
      <c r="F103" s="54">
        <v>45</v>
      </c>
      <c r="G103" s="20" t="s">
        <v>330</v>
      </c>
      <c r="H103" s="20">
        <v>49</v>
      </c>
      <c r="I103" s="88">
        <f t="shared" si="8"/>
        <v>49</v>
      </c>
      <c r="J103" s="23">
        <v>53</v>
      </c>
      <c r="K103" s="20">
        <v>56</v>
      </c>
      <c r="L103" s="20">
        <v>60</v>
      </c>
      <c r="M103" s="89">
        <f t="shared" si="9"/>
        <v>60</v>
      </c>
      <c r="N103" s="90">
        <f t="shared" si="10"/>
        <v>109</v>
      </c>
      <c r="O103" s="79">
        <v>8</v>
      </c>
      <c r="P103" s="38">
        <f t="shared" si="11"/>
        <v>203.23518079347684</v>
      </c>
      <c r="Q103" s="63" t="s">
        <v>329</v>
      </c>
    </row>
    <row r="104" spans="1:17" ht="20.25">
      <c r="A104" s="86">
        <v>8</v>
      </c>
      <c r="B104" s="27" t="s">
        <v>341</v>
      </c>
      <c r="C104" s="26" t="s">
        <v>299</v>
      </c>
      <c r="D104" s="50" t="s">
        <v>325</v>
      </c>
      <c r="E104" s="73">
        <v>80.1</v>
      </c>
      <c r="F104" s="54">
        <v>51</v>
      </c>
      <c r="G104" s="20">
        <v>56</v>
      </c>
      <c r="H104" s="20">
        <v>60</v>
      </c>
      <c r="I104" s="88">
        <f t="shared" si="8"/>
        <v>60</v>
      </c>
      <c r="J104" s="23">
        <v>65</v>
      </c>
      <c r="K104" s="20">
        <v>70</v>
      </c>
      <c r="L104" s="20">
        <v>75</v>
      </c>
      <c r="M104" s="89">
        <f t="shared" si="9"/>
        <v>75</v>
      </c>
      <c r="N104" s="90">
        <f t="shared" si="10"/>
        <v>135</v>
      </c>
      <c r="O104" s="79">
        <v>7</v>
      </c>
      <c r="P104" s="38">
        <f t="shared" si="11"/>
        <v>165.04359283922884</v>
      </c>
      <c r="Q104" s="63" t="s">
        <v>329</v>
      </c>
    </row>
    <row r="105" spans="1:17" ht="20.25">
      <c r="A105" s="86">
        <v>9</v>
      </c>
      <c r="B105" s="35" t="s">
        <v>333</v>
      </c>
      <c r="C105" s="46" t="s">
        <v>334</v>
      </c>
      <c r="D105" s="80" t="s">
        <v>325</v>
      </c>
      <c r="E105" s="73">
        <v>49.8</v>
      </c>
      <c r="F105" s="54">
        <v>40</v>
      </c>
      <c r="G105" s="20">
        <v>44</v>
      </c>
      <c r="H105" s="20">
        <v>47</v>
      </c>
      <c r="I105" s="88">
        <f aca="true" t="shared" si="12" ref="I105:I126">MAX(F105:H105)</f>
        <v>47</v>
      </c>
      <c r="J105" s="23">
        <v>50</v>
      </c>
      <c r="K105" s="20">
        <v>55</v>
      </c>
      <c r="L105" s="20">
        <v>57</v>
      </c>
      <c r="M105" s="89">
        <f aca="true" t="shared" si="13" ref="M105:M126">MAX(J105:L105)</f>
        <v>57</v>
      </c>
      <c r="N105" s="90">
        <f aca="true" t="shared" si="14" ref="N105:N126">SUM(I105,M105)</f>
        <v>104</v>
      </c>
      <c r="O105" s="79">
        <v>6</v>
      </c>
      <c r="P105" s="38">
        <f aca="true" t="shared" si="15" ref="P105:P126">IF(ISERROR(N105*10^(0.75194503*(LOG10(E105/175.508))^2)),"",N105*10^(0.75194503*(LOG10(E105/175.508))^2))</f>
        <v>174.61343339056188</v>
      </c>
      <c r="Q105" s="63" t="s">
        <v>326</v>
      </c>
    </row>
    <row r="106" spans="1:17" ht="20.25">
      <c r="A106" s="56">
        <v>10</v>
      </c>
      <c r="B106" s="29" t="s">
        <v>337</v>
      </c>
      <c r="C106" s="28" t="s">
        <v>338</v>
      </c>
      <c r="D106" s="31" t="s">
        <v>325</v>
      </c>
      <c r="E106" s="67">
        <v>61.4</v>
      </c>
      <c r="F106" s="62" t="s">
        <v>79</v>
      </c>
      <c r="G106" s="61">
        <v>50</v>
      </c>
      <c r="H106" s="61">
        <v>55</v>
      </c>
      <c r="I106" s="88">
        <f t="shared" si="12"/>
        <v>55</v>
      </c>
      <c r="J106" s="23">
        <v>56</v>
      </c>
      <c r="K106" s="20">
        <v>61</v>
      </c>
      <c r="L106" s="20">
        <v>65</v>
      </c>
      <c r="M106" s="89">
        <f t="shared" si="13"/>
        <v>65</v>
      </c>
      <c r="N106" s="90">
        <f t="shared" si="14"/>
        <v>120</v>
      </c>
      <c r="O106" s="79">
        <v>5</v>
      </c>
      <c r="P106" s="38">
        <f t="shared" si="15"/>
        <v>172.03858180111263</v>
      </c>
      <c r="Q106" s="63" t="s">
        <v>329</v>
      </c>
    </row>
    <row r="107" spans="1:17" ht="20.25">
      <c r="A107" s="71">
        <v>11</v>
      </c>
      <c r="B107" s="52" t="s">
        <v>331</v>
      </c>
      <c r="C107" s="53" t="s">
        <v>332</v>
      </c>
      <c r="D107" s="65" t="s">
        <v>325</v>
      </c>
      <c r="E107" s="72">
        <v>44.5</v>
      </c>
      <c r="F107" s="68">
        <v>30</v>
      </c>
      <c r="G107" s="39" t="s">
        <v>306</v>
      </c>
      <c r="H107" s="39">
        <v>35</v>
      </c>
      <c r="I107" s="88">
        <f t="shared" si="12"/>
        <v>35</v>
      </c>
      <c r="J107" s="23" t="s">
        <v>253</v>
      </c>
      <c r="K107" s="20">
        <v>40</v>
      </c>
      <c r="L107" s="20">
        <v>43</v>
      </c>
      <c r="M107" s="89">
        <f t="shared" si="13"/>
        <v>43</v>
      </c>
      <c r="N107" s="90">
        <f t="shared" si="14"/>
        <v>78</v>
      </c>
      <c r="O107" s="79">
        <v>5</v>
      </c>
      <c r="P107" s="38">
        <f t="shared" si="15"/>
        <v>144.25834962803782</v>
      </c>
      <c r="Q107" s="27" t="s">
        <v>326</v>
      </c>
    </row>
    <row r="108" spans="1:17" ht="20.25">
      <c r="A108" s="86">
        <v>12</v>
      </c>
      <c r="B108" s="32" t="s">
        <v>335</v>
      </c>
      <c r="C108" s="36" t="s">
        <v>336</v>
      </c>
      <c r="D108" s="48" t="s">
        <v>325</v>
      </c>
      <c r="E108" s="66">
        <v>55.9</v>
      </c>
      <c r="F108" s="43">
        <v>42</v>
      </c>
      <c r="G108" s="42">
        <v>47</v>
      </c>
      <c r="H108" s="42">
        <v>50</v>
      </c>
      <c r="I108" s="88">
        <f t="shared" si="12"/>
        <v>50</v>
      </c>
      <c r="J108" s="23">
        <v>52</v>
      </c>
      <c r="K108" s="20">
        <v>56</v>
      </c>
      <c r="L108" s="20">
        <v>60</v>
      </c>
      <c r="M108" s="89">
        <f t="shared" si="13"/>
        <v>60</v>
      </c>
      <c r="N108" s="90">
        <f t="shared" si="14"/>
        <v>110</v>
      </c>
      <c r="O108" s="79">
        <v>4</v>
      </c>
      <c r="P108" s="38">
        <f t="shared" si="15"/>
        <v>168.67239512823974</v>
      </c>
      <c r="Q108" s="49" t="s">
        <v>326</v>
      </c>
    </row>
    <row r="109" spans="1:17" ht="20.25">
      <c r="A109" s="86">
        <v>13</v>
      </c>
      <c r="B109" s="35" t="s">
        <v>323</v>
      </c>
      <c r="C109" s="46" t="s">
        <v>324</v>
      </c>
      <c r="D109" s="80" t="s">
        <v>325</v>
      </c>
      <c r="E109" s="67">
        <v>43.5</v>
      </c>
      <c r="F109" s="62" t="s">
        <v>99</v>
      </c>
      <c r="G109" s="61">
        <v>30</v>
      </c>
      <c r="H109" s="61">
        <v>33</v>
      </c>
      <c r="I109" s="88">
        <f t="shared" si="12"/>
        <v>33</v>
      </c>
      <c r="J109" s="23">
        <v>40</v>
      </c>
      <c r="K109" s="20" t="s">
        <v>174</v>
      </c>
      <c r="L109" s="20">
        <v>45</v>
      </c>
      <c r="M109" s="89">
        <f t="shared" si="13"/>
        <v>45</v>
      </c>
      <c r="N109" s="90">
        <f t="shared" si="14"/>
        <v>78</v>
      </c>
      <c r="O109" s="79">
        <v>4</v>
      </c>
      <c r="P109" s="38">
        <f t="shared" si="15"/>
        <v>147.25180442382074</v>
      </c>
      <c r="Q109" s="63" t="s">
        <v>326</v>
      </c>
    </row>
    <row r="110" spans="1:17" ht="20.25">
      <c r="A110" s="107">
        <v>1</v>
      </c>
      <c r="B110" s="32" t="s">
        <v>342</v>
      </c>
      <c r="C110" s="36" t="s">
        <v>343</v>
      </c>
      <c r="D110" s="48" t="s">
        <v>325</v>
      </c>
      <c r="E110" s="69">
        <v>91.4</v>
      </c>
      <c r="F110" s="81">
        <v>61</v>
      </c>
      <c r="G110" s="61">
        <v>66</v>
      </c>
      <c r="H110" s="61">
        <v>71</v>
      </c>
      <c r="I110" s="88">
        <f t="shared" si="12"/>
        <v>71</v>
      </c>
      <c r="J110" s="23">
        <v>82</v>
      </c>
      <c r="K110" s="20">
        <v>87</v>
      </c>
      <c r="L110" s="20">
        <v>92</v>
      </c>
      <c r="M110" s="89">
        <f t="shared" si="13"/>
        <v>92</v>
      </c>
      <c r="N110" s="90">
        <f t="shared" si="14"/>
        <v>163</v>
      </c>
      <c r="O110" s="79">
        <v>3</v>
      </c>
      <c r="P110" s="38">
        <f t="shared" si="15"/>
        <v>187.30936423962143</v>
      </c>
      <c r="Q110" s="33" t="s">
        <v>326</v>
      </c>
    </row>
    <row r="111" spans="1:17" ht="20.25">
      <c r="A111" s="107">
        <v>2</v>
      </c>
      <c r="B111" s="25" t="s">
        <v>283</v>
      </c>
      <c r="C111" s="21" t="s">
        <v>284</v>
      </c>
      <c r="D111" s="58" t="s">
        <v>234</v>
      </c>
      <c r="E111" s="94">
        <v>72.7</v>
      </c>
      <c r="F111" s="95" t="s">
        <v>282</v>
      </c>
      <c r="G111" s="39">
        <v>75</v>
      </c>
      <c r="H111" s="39">
        <v>80</v>
      </c>
      <c r="I111" s="88">
        <f t="shared" si="12"/>
        <v>80</v>
      </c>
      <c r="J111" s="23">
        <v>93</v>
      </c>
      <c r="K111" s="20">
        <v>97</v>
      </c>
      <c r="L111" s="20">
        <v>100</v>
      </c>
      <c r="M111" s="89">
        <f t="shared" si="13"/>
        <v>100</v>
      </c>
      <c r="N111" s="90">
        <f t="shared" si="14"/>
        <v>180</v>
      </c>
      <c r="O111" s="79">
        <v>15</v>
      </c>
      <c r="P111" s="38">
        <f t="shared" si="15"/>
        <v>231.97320246247398</v>
      </c>
      <c r="Q111" s="27" t="s">
        <v>240</v>
      </c>
    </row>
    <row r="112" spans="1:17" ht="20.25">
      <c r="A112" s="108">
        <v>3</v>
      </c>
      <c r="B112" s="27" t="s">
        <v>285</v>
      </c>
      <c r="C112" s="26" t="s">
        <v>286</v>
      </c>
      <c r="D112" s="50" t="s">
        <v>234</v>
      </c>
      <c r="E112" s="70">
        <v>71</v>
      </c>
      <c r="F112" s="23">
        <v>70</v>
      </c>
      <c r="G112" s="20">
        <v>75</v>
      </c>
      <c r="H112" s="20">
        <v>80</v>
      </c>
      <c r="I112" s="88">
        <f t="shared" si="12"/>
        <v>80</v>
      </c>
      <c r="J112" s="23">
        <v>90</v>
      </c>
      <c r="K112" s="20">
        <v>94</v>
      </c>
      <c r="L112" s="20">
        <v>100</v>
      </c>
      <c r="M112" s="89">
        <f t="shared" si="13"/>
        <v>100</v>
      </c>
      <c r="N112" s="90">
        <f t="shared" si="14"/>
        <v>180</v>
      </c>
      <c r="O112" s="79">
        <v>14</v>
      </c>
      <c r="P112" s="38">
        <f t="shared" si="15"/>
        <v>235.1973690061323</v>
      </c>
      <c r="Q112" s="63" t="s">
        <v>240</v>
      </c>
    </row>
    <row r="113" spans="1:17" ht="20.25">
      <c r="A113" s="107">
        <v>4</v>
      </c>
      <c r="B113" s="32" t="s">
        <v>287</v>
      </c>
      <c r="C113" s="36" t="s">
        <v>288</v>
      </c>
      <c r="D113" s="48" t="s">
        <v>234</v>
      </c>
      <c r="E113" s="69">
        <v>73.2</v>
      </c>
      <c r="F113" s="109">
        <v>65</v>
      </c>
      <c r="G113" s="24">
        <v>69</v>
      </c>
      <c r="H113" s="24" t="s">
        <v>289</v>
      </c>
      <c r="I113" s="88">
        <f t="shared" si="12"/>
        <v>69</v>
      </c>
      <c r="J113" s="23">
        <v>80</v>
      </c>
      <c r="K113" s="20">
        <v>82</v>
      </c>
      <c r="L113" s="20" t="s">
        <v>292</v>
      </c>
      <c r="M113" s="89">
        <f t="shared" si="13"/>
        <v>82</v>
      </c>
      <c r="N113" s="90">
        <f t="shared" si="14"/>
        <v>151</v>
      </c>
      <c r="O113" s="79">
        <v>11</v>
      </c>
      <c r="P113" s="38">
        <f t="shared" si="15"/>
        <v>193.83645303762705</v>
      </c>
      <c r="Q113" s="49" t="s">
        <v>240</v>
      </c>
    </row>
    <row r="114" spans="1:17" ht="20.25">
      <c r="A114" s="107">
        <v>5</v>
      </c>
      <c r="B114" s="32" t="s">
        <v>267</v>
      </c>
      <c r="C114" s="36" t="s">
        <v>268</v>
      </c>
      <c r="D114" s="93" t="s">
        <v>234</v>
      </c>
      <c r="E114" s="70">
        <v>60</v>
      </c>
      <c r="F114" s="84">
        <v>50</v>
      </c>
      <c r="G114" s="20">
        <v>55</v>
      </c>
      <c r="H114" s="20">
        <v>58</v>
      </c>
      <c r="I114" s="88">
        <f t="shared" si="12"/>
        <v>58</v>
      </c>
      <c r="J114" s="23">
        <v>60</v>
      </c>
      <c r="K114" s="20">
        <v>65</v>
      </c>
      <c r="L114" s="20">
        <v>70</v>
      </c>
      <c r="M114" s="89">
        <f t="shared" si="13"/>
        <v>70</v>
      </c>
      <c r="N114" s="90">
        <f t="shared" si="14"/>
        <v>128</v>
      </c>
      <c r="O114" s="79">
        <v>8</v>
      </c>
      <c r="P114" s="38">
        <f t="shared" si="15"/>
        <v>186.46676903445393</v>
      </c>
      <c r="Q114" s="63" t="s">
        <v>240</v>
      </c>
    </row>
    <row r="115" spans="1:17" ht="20.25">
      <c r="A115" s="108">
        <v>6</v>
      </c>
      <c r="B115" s="27" t="s">
        <v>276</v>
      </c>
      <c r="C115" s="26" t="s">
        <v>81</v>
      </c>
      <c r="D115" s="50" t="s">
        <v>234</v>
      </c>
      <c r="E115" s="73">
        <v>64.5</v>
      </c>
      <c r="F115" s="62">
        <v>48</v>
      </c>
      <c r="G115" s="61">
        <v>52</v>
      </c>
      <c r="H115" s="61">
        <v>55</v>
      </c>
      <c r="I115" s="88">
        <f t="shared" si="12"/>
        <v>55</v>
      </c>
      <c r="J115" s="23">
        <v>60</v>
      </c>
      <c r="K115" s="20">
        <v>65</v>
      </c>
      <c r="L115" s="20">
        <v>67</v>
      </c>
      <c r="M115" s="89">
        <f t="shared" si="13"/>
        <v>67</v>
      </c>
      <c r="N115" s="90">
        <f t="shared" si="14"/>
        <v>122</v>
      </c>
      <c r="O115" s="79">
        <v>7</v>
      </c>
      <c r="P115" s="38">
        <f t="shared" si="15"/>
        <v>169.22898939106952</v>
      </c>
      <c r="Q115" s="63" t="s">
        <v>240</v>
      </c>
    </row>
    <row r="116" spans="1:17" ht="20.25">
      <c r="A116" s="107">
        <v>7</v>
      </c>
      <c r="B116" s="25" t="s">
        <v>269</v>
      </c>
      <c r="C116" s="21" t="s">
        <v>270</v>
      </c>
      <c r="D116" s="58" t="s">
        <v>234</v>
      </c>
      <c r="E116" s="92">
        <v>57</v>
      </c>
      <c r="F116" s="40">
        <v>50</v>
      </c>
      <c r="G116" s="41">
        <v>55</v>
      </c>
      <c r="H116" s="41">
        <v>57</v>
      </c>
      <c r="I116" s="88">
        <f t="shared" si="12"/>
        <v>57</v>
      </c>
      <c r="J116" s="23">
        <v>60</v>
      </c>
      <c r="K116" s="20">
        <v>65</v>
      </c>
      <c r="L116" s="20">
        <v>69</v>
      </c>
      <c r="M116" s="89">
        <f t="shared" si="13"/>
        <v>69</v>
      </c>
      <c r="N116" s="90">
        <f t="shared" si="14"/>
        <v>126</v>
      </c>
      <c r="O116" s="79">
        <v>7</v>
      </c>
      <c r="P116" s="38">
        <f t="shared" si="15"/>
        <v>190.43712947728707</v>
      </c>
      <c r="Q116" s="27" t="s">
        <v>254</v>
      </c>
    </row>
    <row r="117" spans="1:17" ht="20.25">
      <c r="A117" s="86">
        <v>8</v>
      </c>
      <c r="B117" s="32" t="s">
        <v>274</v>
      </c>
      <c r="C117" s="36" t="s">
        <v>275</v>
      </c>
      <c r="D117" s="48" t="s">
        <v>234</v>
      </c>
      <c r="E117" s="73">
        <v>68.7</v>
      </c>
      <c r="F117" s="54">
        <v>48</v>
      </c>
      <c r="G117" s="20">
        <v>52</v>
      </c>
      <c r="H117" s="20">
        <v>54</v>
      </c>
      <c r="I117" s="88">
        <f t="shared" si="12"/>
        <v>54</v>
      </c>
      <c r="J117" s="23">
        <v>60</v>
      </c>
      <c r="K117" s="20">
        <v>64</v>
      </c>
      <c r="L117" s="20">
        <v>67</v>
      </c>
      <c r="M117" s="89">
        <f t="shared" si="13"/>
        <v>67</v>
      </c>
      <c r="N117" s="90">
        <f t="shared" si="14"/>
        <v>121</v>
      </c>
      <c r="O117" s="79">
        <v>6</v>
      </c>
      <c r="P117" s="38">
        <f t="shared" si="15"/>
        <v>161.26964064065334</v>
      </c>
      <c r="Q117" s="63" t="s">
        <v>240</v>
      </c>
    </row>
    <row r="118" spans="1:17" ht="20.25">
      <c r="A118" s="86">
        <v>9</v>
      </c>
      <c r="B118" s="32" t="s">
        <v>302</v>
      </c>
      <c r="C118" s="45" t="s">
        <v>303</v>
      </c>
      <c r="D118" s="48" t="s">
        <v>234</v>
      </c>
      <c r="E118" s="73">
        <v>88.6</v>
      </c>
      <c r="F118" s="62">
        <v>79</v>
      </c>
      <c r="G118" s="61">
        <v>82</v>
      </c>
      <c r="H118" s="61">
        <v>86</v>
      </c>
      <c r="I118" s="88">
        <f t="shared" si="12"/>
        <v>86</v>
      </c>
      <c r="J118" s="23">
        <v>104</v>
      </c>
      <c r="K118" s="20">
        <v>108</v>
      </c>
      <c r="L118" s="20">
        <v>111</v>
      </c>
      <c r="M118" s="89">
        <f t="shared" si="13"/>
        <v>111</v>
      </c>
      <c r="N118" s="90">
        <f t="shared" si="14"/>
        <v>197</v>
      </c>
      <c r="O118" s="79">
        <v>5</v>
      </c>
      <c r="P118" s="38">
        <f t="shared" si="15"/>
        <v>229.47398356457953</v>
      </c>
      <c r="Q118" s="63" t="s">
        <v>240</v>
      </c>
    </row>
    <row r="119" spans="1:17" ht="20.25">
      <c r="A119" s="107">
        <v>1</v>
      </c>
      <c r="B119" s="35" t="s">
        <v>295</v>
      </c>
      <c r="C119" s="46" t="s">
        <v>296</v>
      </c>
      <c r="D119" s="80" t="s">
        <v>234</v>
      </c>
      <c r="E119" s="70">
        <v>78</v>
      </c>
      <c r="F119" s="81">
        <v>50</v>
      </c>
      <c r="G119" s="61">
        <v>56</v>
      </c>
      <c r="H119" s="61" t="s">
        <v>297</v>
      </c>
      <c r="I119" s="88">
        <f t="shared" si="12"/>
        <v>56</v>
      </c>
      <c r="J119" s="23">
        <v>60</v>
      </c>
      <c r="K119" s="20">
        <v>67</v>
      </c>
      <c r="L119" s="20" t="s">
        <v>72</v>
      </c>
      <c r="M119" s="89">
        <f t="shared" si="13"/>
        <v>67</v>
      </c>
      <c r="N119" s="90">
        <f t="shared" si="14"/>
        <v>123</v>
      </c>
      <c r="O119" s="79">
        <v>5</v>
      </c>
      <c r="P119" s="38">
        <f t="shared" si="15"/>
        <v>152.46888991612298</v>
      </c>
      <c r="Q119" s="63" t="s">
        <v>254</v>
      </c>
    </row>
    <row r="120" spans="1:17" ht="20.25">
      <c r="A120" s="107">
        <v>2</v>
      </c>
      <c r="B120" s="32" t="s">
        <v>137</v>
      </c>
      <c r="C120" s="45" t="s">
        <v>138</v>
      </c>
      <c r="D120" s="48" t="s">
        <v>98</v>
      </c>
      <c r="E120" s="70">
        <v>55.7</v>
      </c>
      <c r="F120" s="82">
        <v>55</v>
      </c>
      <c r="G120" s="61">
        <v>57</v>
      </c>
      <c r="H120" s="61">
        <v>60</v>
      </c>
      <c r="I120" s="88">
        <f t="shared" si="12"/>
        <v>60</v>
      </c>
      <c r="J120" s="23">
        <v>66</v>
      </c>
      <c r="K120" s="20">
        <v>70</v>
      </c>
      <c r="L120" s="20">
        <v>72</v>
      </c>
      <c r="M120" s="89">
        <f t="shared" si="13"/>
        <v>72</v>
      </c>
      <c r="N120" s="90">
        <f t="shared" si="14"/>
        <v>132</v>
      </c>
      <c r="O120" s="79">
        <v>10</v>
      </c>
      <c r="P120" s="38">
        <f t="shared" si="15"/>
        <v>202.95056993541118</v>
      </c>
      <c r="Q120" s="63" t="s">
        <v>104</v>
      </c>
    </row>
    <row r="121" spans="1:17" ht="20.25">
      <c r="A121" s="108">
        <v>3</v>
      </c>
      <c r="B121" s="35" t="s">
        <v>165</v>
      </c>
      <c r="C121" s="46" t="s">
        <v>166</v>
      </c>
      <c r="D121" s="80" t="s">
        <v>98</v>
      </c>
      <c r="E121" s="70">
        <v>69</v>
      </c>
      <c r="F121" s="23">
        <v>48</v>
      </c>
      <c r="G121" s="20">
        <v>51</v>
      </c>
      <c r="H121" s="20">
        <v>53</v>
      </c>
      <c r="I121" s="88">
        <f t="shared" si="12"/>
        <v>53</v>
      </c>
      <c r="J121" s="23">
        <v>68</v>
      </c>
      <c r="K121" s="20">
        <v>69</v>
      </c>
      <c r="L121" s="20">
        <v>70</v>
      </c>
      <c r="M121" s="89">
        <f t="shared" si="13"/>
        <v>70</v>
      </c>
      <c r="N121" s="90">
        <f t="shared" si="14"/>
        <v>123</v>
      </c>
      <c r="O121" s="79">
        <v>9</v>
      </c>
      <c r="P121" s="38">
        <f t="shared" si="15"/>
        <v>163.49926547941837</v>
      </c>
      <c r="Q121" s="63" t="s">
        <v>104</v>
      </c>
    </row>
    <row r="122" spans="1:17" ht="20.25">
      <c r="A122" s="107">
        <v>4</v>
      </c>
      <c r="B122" s="32" t="s">
        <v>152</v>
      </c>
      <c r="C122" s="36" t="s">
        <v>153</v>
      </c>
      <c r="D122" s="48" t="s">
        <v>98</v>
      </c>
      <c r="E122" s="69">
        <v>61</v>
      </c>
      <c r="F122" s="23">
        <v>45</v>
      </c>
      <c r="G122" s="20">
        <v>48</v>
      </c>
      <c r="H122" s="20" t="s">
        <v>79</v>
      </c>
      <c r="I122" s="88">
        <f t="shared" si="12"/>
        <v>48</v>
      </c>
      <c r="J122" s="23">
        <v>65</v>
      </c>
      <c r="K122" s="20">
        <v>70</v>
      </c>
      <c r="L122" s="20">
        <v>72</v>
      </c>
      <c r="M122" s="89">
        <f t="shared" si="13"/>
        <v>72</v>
      </c>
      <c r="N122" s="90">
        <f t="shared" si="14"/>
        <v>120</v>
      </c>
      <c r="O122" s="79">
        <v>4</v>
      </c>
      <c r="P122" s="38">
        <f t="shared" si="15"/>
        <v>172.81405270859443</v>
      </c>
      <c r="Q122" s="33" t="s">
        <v>104</v>
      </c>
    </row>
    <row r="123" spans="1:17" ht="20.25">
      <c r="A123" s="107">
        <v>5</v>
      </c>
      <c r="B123" s="27" t="s">
        <v>122</v>
      </c>
      <c r="C123" s="21">
        <v>37454</v>
      </c>
      <c r="D123" s="60" t="s">
        <v>98</v>
      </c>
      <c r="E123" s="70">
        <v>47</v>
      </c>
      <c r="F123" s="84">
        <v>35</v>
      </c>
      <c r="G123" s="20">
        <v>38</v>
      </c>
      <c r="H123" s="20">
        <v>40</v>
      </c>
      <c r="I123" s="88">
        <f t="shared" si="12"/>
        <v>40</v>
      </c>
      <c r="J123" s="23">
        <v>45</v>
      </c>
      <c r="K123" s="20">
        <v>50</v>
      </c>
      <c r="L123" s="20" t="s">
        <v>127</v>
      </c>
      <c r="M123" s="89">
        <f t="shared" si="13"/>
        <v>50</v>
      </c>
      <c r="N123" s="90">
        <f t="shared" si="14"/>
        <v>90</v>
      </c>
      <c r="O123" s="79">
        <v>3</v>
      </c>
      <c r="P123" s="38">
        <f t="shared" si="15"/>
        <v>158.6492990962374</v>
      </c>
      <c r="Q123" s="27" t="s">
        <v>130</v>
      </c>
    </row>
    <row r="124" spans="1:17" ht="20.25">
      <c r="A124" s="108">
        <v>6</v>
      </c>
      <c r="B124" s="27" t="s">
        <v>96</v>
      </c>
      <c r="C124" s="21" t="s">
        <v>97</v>
      </c>
      <c r="D124" s="50" t="s">
        <v>98</v>
      </c>
      <c r="E124" s="73">
        <v>44.1</v>
      </c>
      <c r="F124" s="62">
        <v>26</v>
      </c>
      <c r="G124" s="61">
        <v>28</v>
      </c>
      <c r="H124" s="61" t="s">
        <v>99</v>
      </c>
      <c r="I124" s="88">
        <f t="shared" si="12"/>
        <v>28</v>
      </c>
      <c r="J124" s="23">
        <v>35</v>
      </c>
      <c r="K124" s="20">
        <v>40</v>
      </c>
      <c r="L124" s="20" t="s">
        <v>102</v>
      </c>
      <c r="M124" s="89">
        <f t="shared" si="13"/>
        <v>40</v>
      </c>
      <c r="N124" s="90">
        <f t="shared" si="14"/>
        <v>68</v>
      </c>
      <c r="O124" s="79">
        <v>3</v>
      </c>
      <c r="P124" s="38">
        <f t="shared" si="15"/>
        <v>126.7889201280406</v>
      </c>
      <c r="Q124" s="27" t="s">
        <v>104</v>
      </c>
    </row>
    <row r="125" spans="1:17" ht="20.25">
      <c r="A125" s="86">
        <v>7</v>
      </c>
      <c r="B125" s="27" t="s">
        <v>175</v>
      </c>
      <c r="C125" s="21" t="s">
        <v>176</v>
      </c>
      <c r="D125" s="50" t="s">
        <v>98</v>
      </c>
      <c r="E125" s="73">
        <v>76.9</v>
      </c>
      <c r="F125" s="54">
        <v>32</v>
      </c>
      <c r="G125" s="20">
        <v>34</v>
      </c>
      <c r="H125" s="20">
        <v>36</v>
      </c>
      <c r="I125" s="88">
        <f t="shared" si="12"/>
        <v>36</v>
      </c>
      <c r="J125" s="23">
        <v>45</v>
      </c>
      <c r="K125" s="20">
        <v>47</v>
      </c>
      <c r="L125" s="20">
        <v>49</v>
      </c>
      <c r="M125" s="89">
        <f t="shared" si="13"/>
        <v>49</v>
      </c>
      <c r="N125" s="90">
        <f t="shared" si="14"/>
        <v>85</v>
      </c>
      <c r="O125" s="79">
        <v>1</v>
      </c>
      <c r="P125" s="38">
        <f t="shared" si="15"/>
        <v>106.16731350926561</v>
      </c>
      <c r="Q125" s="27" t="s">
        <v>104</v>
      </c>
    </row>
    <row r="126" spans="1:17" ht="20.25">
      <c r="A126" s="86">
        <v>8</v>
      </c>
      <c r="B126" s="25" t="s">
        <v>169</v>
      </c>
      <c r="C126" s="21" t="s">
        <v>170</v>
      </c>
      <c r="D126" s="58" t="s">
        <v>98</v>
      </c>
      <c r="E126" s="92">
        <v>68</v>
      </c>
      <c r="F126" s="40">
        <v>30</v>
      </c>
      <c r="G126" s="41">
        <v>32</v>
      </c>
      <c r="H126" s="41">
        <v>33</v>
      </c>
      <c r="I126" s="88">
        <f t="shared" si="12"/>
        <v>33</v>
      </c>
      <c r="J126" s="23">
        <v>38</v>
      </c>
      <c r="K126" s="20">
        <v>40</v>
      </c>
      <c r="L126" s="20">
        <v>41</v>
      </c>
      <c r="M126" s="89">
        <f t="shared" si="13"/>
        <v>41</v>
      </c>
      <c r="N126" s="90">
        <f t="shared" si="14"/>
        <v>74</v>
      </c>
      <c r="O126" s="79">
        <v>1</v>
      </c>
      <c r="P126" s="38">
        <f t="shared" si="15"/>
        <v>99.25183793740491</v>
      </c>
      <c r="Q126" s="27" t="s">
        <v>104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16 J9:L16">
    <cfRule type="cellIs" priority="18" dxfId="0" operator="greaterThan" stopIfTrue="1">
      <formula>"n"</formula>
    </cfRule>
  </conditionalFormatting>
  <conditionalFormatting sqref="F17:H18 J17:L18">
    <cfRule type="cellIs" priority="17" dxfId="0" operator="greaterThan" stopIfTrue="1">
      <formula>"n"</formula>
    </cfRule>
  </conditionalFormatting>
  <conditionalFormatting sqref="F19:H26 J19:L26">
    <cfRule type="cellIs" priority="16" dxfId="0" operator="greaterThan" stopIfTrue="1">
      <formula>"n"</formula>
    </cfRule>
  </conditionalFormatting>
  <conditionalFormatting sqref="F28:H38 J28:L38">
    <cfRule type="cellIs" priority="15" dxfId="0" operator="greaterThan" stopIfTrue="1">
      <formula>"n"</formula>
    </cfRule>
  </conditionalFormatting>
  <conditionalFormatting sqref="F27:H27 J27:L27">
    <cfRule type="cellIs" priority="14" dxfId="0" operator="greaterThan" stopIfTrue="1">
      <formula>"n"</formula>
    </cfRule>
  </conditionalFormatting>
  <conditionalFormatting sqref="F39:H41 J39:L41">
    <cfRule type="cellIs" priority="13" dxfId="0" operator="greaterThan" stopIfTrue="1">
      <formula>"n"</formula>
    </cfRule>
  </conditionalFormatting>
  <conditionalFormatting sqref="F42:H55 J42:L55">
    <cfRule type="cellIs" priority="12" dxfId="0" operator="greaterThan" stopIfTrue="1">
      <formula>"n"</formula>
    </cfRule>
  </conditionalFormatting>
  <conditionalFormatting sqref="F56:H58 J56:L58">
    <cfRule type="cellIs" priority="11" dxfId="0" operator="greaterThan" stopIfTrue="1">
      <formula>"n"</formula>
    </cfRule>
  </conditionalFormatting>
  <conditionalFormatting sqref="F59:H59 J59:L59">
    <cfRule type="cellIs" priority="10" dxfId="0" operator="greaterThan" stopIfTrue="1">
      <formula>"n"</formula>
    </cfRule>
  </conditionalFormatting>
  <conditionalFormatting sqref="F60:H64 J60:L64 J67:L79 F67:H79">
    <cfRule type="cellIs" priority="9" dxfId="0" operator="greaterThan" stopIfTrue="1">
      <formula>"n"</formula>
    </cfRule>
  </conditionalFormatting>
  <conditionalFormatting sqref="F65:H66 J65:L66">
    <cfRule type="cellIs" priority="8" dxfId="0" operator="greaterThan" stopIfTrue="1">
      <formula>"n"</formula>
    </cfRule>
  </conditionalFormatting>
  <conditionalFormatting sqref="F80:H81 J80:L81 J83:L94 F83:H94">
    <cfRule type="cellIs" priority="7" dxfId="0" operator="greaterThan" stopIfTrue="1">
      <formula>"n"</formula>
    </cfRule>
  </conditionalFormatting>
  <conditionalFormatting sqref="F82:H82 J82:L82">
    <cfRule type="cellIs" priority="6" dxfId="0" operator="greaterThan" stopIfTrue="1">
      <formula>"n"</formula>
    </cfRule>
  </conditionalFormatting>
  <conditionalFormatting sqref="F95:H96 J95:L96">
    <cfRule type="cellIs" priority="5" dxfId="0" operator="greaterThan" stopIfTrue="1">
      <formula>"n"</formula>
    </cfRule>
  </conditionalFormatting>
  <conditionalFormatting sqref="F97:H103 J97:L103 J106:L109 F106:H109">
    <cfRule type="cellIs" priority="4" dxfId="0" operator="greaterThan" stopIfTrue="1">
      <formula>"n"</formula>
    </cfRule>
  </conditionalFormatting>
  <conditionalFormatting sqref="F104:H105 J104:L105">
    <cfRule type="cellIs" priority="3" dxfId="0" operator="greaterThan" stopIfTrue="1">
      <formula>"n"</formula>
    </cfRule>
  </conditionalFormatting>
  <conditionalFormatting sqref="F110:H118 J110:L118">
    <cfRule type="cellIs" priority="2" dxfId="0" operator="greaterThan" stopIfTrue="1">
      <formula>"n"</formula>
    </cfRule>
  </conditionalFormatting>
  <conditionalFormatting sqref="F119:H126 J119:L126">
    <cfRule type="cellIs" priority="1" dxfId="0" operator="greaterThan" stopIfTrue="1">
      <formula>"n"</formula>
    </cfRule>
  </conditionalFormatting>
  <dataValidations count="1">
    <dataValidation type="whole" allowBlank="1" sqref="F17:H18 F11:H13 F21:H23 F29:H31 F27:H27 F39:H41 F44:H46 F57:H59 F62:H66 F76:H79 F82:H84 F99:H101 F112:H114 F121:H12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24">
    <tabColor rgb="FFFF0000"/>
    <pageSetUpPr fitToPage="1"/>
  </sheetPr>
  <dimension ref="A1:R34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19</v>
      </c>
      <c r="K5" s="264"/>
      <c r="L5" s="264"/>
      <c r="M5" s="10"/>
      <c r="N5" s="10"/>
      <c r="O5" s="10"/>
      <c r="P5" s="11" t="s">
        <v>106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86">
        <v>1</v>
      </c>
      <c r="B9" s="32"/>
      <c r="C9" s="36"/>
      <c r="D9" s="48"/>
      <c r="E9" s="70"/>
      <c r="F9" s="81"/>
      <c r="G9" s="61"/>
      <c r="H9" s="61"/>
      <c r="I9" s="88">
        <f>MAX(F9:H9)</f>
        <v>0</v>
      </c>
      <c r="J9" s="23"/>
      <c r="K9" s="20"/>
      <c r="L9" s="20"/>
      <c r="M9" s="89">
        <f>MAX(J9:L9)</f>
        <v>0</v>
      </c>
      <c r="N9" s="90">
        <f>SUM(I9,M9)</f>
        <v>0</v>
      </c>
      <c r="O9" s="79"/>
      <c r="P9" s="38">
        <f>IF(ISERROR(N9*10^(0.783497476*(LOG10(E9/153.655))^2)),"",N9*10^(0.783497476*(LOG10(E9/153.655))^2))</f>
      </c>
      <c r="Q9" s="59"/>
      <c r="R9"/>
    </row>
    <row r="10" spans="1:18" ht="15" customHeight="1">
      <c r="A10" s="86">
        <v>2</v>
      </c>
      <c r="B10" s="32"/>
      <c r="C10" s="36"/>
      <c r="D10" s="48"/>
      <c r="E10" s="69"/>
      <c r="F10" s="82"/>
      <c r="G10" s="61"/>
      <c r="H10" s="61"/>
      <c r="I10" s="88">
        <f aca="true" t="shared" si="0" ref="I10:I34">MAX(F10:H10)</f>
        <v>0</v>
      </c>
      <c r="J10" s="23"/>
      <c r="K10" s="20"/>
      <c r="L10" s="20"/>
      <c r="M10" s="89">
        <f aca="true" t="shared" si="1" ref="M10:M34">MAX(J10:L10)</f>
        <v>0</v>
      </c>
      <c r="N10" s="90">
        <f aca="true" t="shared" si="2" ref="N10:N34">SUM(I10,M10)</f>
        <v>0</v>
      </c>
      <c r="O10" s="79"/>
      <c r="P10" s="38">
        <f aca="true" t="shared" si="3" ref="P10:P34">IF(ISERROR(N10*10^(0.783497476*(LOG10(E10/153.655))^2)),"",N10*10^(0.783497476*(LOG10(E10/153.655))^2))</f>
      </c>
      <c r="Q10" s="63"/>
      <c r="R10"/>
    </row>
    <row r="11" spans="1:18" ht="15" customHeight="1">
      <c r="A11" s="87">
        <v>3</v>
      </c>
      <c r="B11" s="27"/>
      <c r="C11" s="26"/>
      <c r="D11" s="50"/>
      <c r="E11" s="70"/>
      <c r="F11" s="23"/>
      <c r="G11" s="20"/>
      <c r="H11" s="20"/>
      <c r="I11" s="88">
        <f t="shared" si="0"/>
        <v>0</v>
      </c>
      <c r="J11" s="23"/>
      <c r="K11" s="20"/>
      <c r="L11" s="20"/>
      <c r="M11" s="89">
        <f t="shared" si="1"/>
        <v>0</v>
      </c>
      <c r="N11" s="90">
        <f t="shared" si="2"/>
        <v>0</v>
      </c>
      <c r="O11" s="79"/>
      <c r="P11" s="38">
        <f t="shared" si="3"/>
      </c>
      <c r="Q11" s="63"/>
      <c r="R11"/>
    </row>
    <row r="12" spans="1:18" ht="15" customHeight="1">
      <c r="A12" s="86">
        <v>4</v>
      </c>
      <c r="B12" s="32"/>
      <c r="C12" s="36"/>
      <c r="D12" s="48"/>
      <c r="E12" s="69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49"/>
      <c r="R12"/>
    </row>
    <row r="13" spans="1:17" ht="15" customHeight="1">
      <c r="A13" s="86">
        <v>5</v>
      </c>
      <c r="B13" s="27"/>
      <c r="C13" s="21"/>
      <c r="D13" s="60"/>
      <c r="E13" s="70"/>
      <c r="F13" s="84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27"/>
    </row>
    <row r="14" spans="1:17" ht="15" customHeight="1">
      <c r="A14" s="87">
        <v>6</v>
      </c>
      <c r="B14" s="19"/>
      <c r="C14" s="17"/>
      <c r="D14" s="18"/>
      <c r="E14" s="73"/>
      <c r="F14" s="62"/>
      <c r="G14" s="61"/>
      <c r="H14" s="61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>
      <c r="A15" s="86">
        <v>7</v>
      </c>
      <c r="B15" s="32"/>
      <c r="C15" s="45"/>
      <c r="D15" s="48"/>
      <c r="E15" s="73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>
      <c r="A16" s="86">
        <v>8</v>
      </c>
      <c r="B16" s="32"/>
      <c r="C16" s="36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33"/>
    </row>
    <row r="17" spans="1:17" ht="15" customHeight="1">
      <c r="A17" s="86">
        <v>9</v>
      </c>
      <c r="B17" s="35"/>
      <c r="C17" s="46"/>
      <c r="D17" s="80"/>
      <c r="E17" s="73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>
      <c r="A18" s="56">
        <v>10</v>
      </c>
      <c r="B18" s="29"/>
      <c r="C18" s="28"/>
      <c r="D18" s="31"/>
      <c r="E18" s="67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>
      <c r="A19" s="71">
        <v>11</v>
      </c>
      <c r="B19" s="52"/>
      <c r="C19" s="53"/>
      <c r="D19" s="65"/>
      <c r="E19" s="72"/>
      <c r="F19" s="68"/>
      <c r="G19" s="39"/>
      <c r="H19" s="39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27"/>
    </row>
    <row r="20" spans="1:17" ht="15" customHeight="1">
      <c r="A20" s="86">
        <v>12</v>
      </c>
      <c r="B20" s="27"/>
      <c r="C20" s="26"/>
      <c r="D20" s="50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>
      <c r="A21" s="86">
        <v>13</v>
      </c>
      <c r="B21" s="32"/>
      <c r="C21" s="36"/>
      <c r="D21" s="48"/>
      <c r="E21" s="66"/>
      <c r="F21" s="43"/>
      <c r="G21" s="42"/>
      <c r="H21" s="42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7" ht="15" customHeight="1">
      <c r="A22" s="56">
        <v>14</v>
      </c>
      <c r="B22" s="30"/>
      <c r="C22" s="53"/>
      <c r="D22" s="51"/>
      <c r="E22" s="74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27"/>
    </row>
    <row r="23" spans="1:17" ht="15" customHeight="1">
      <c r="A23" s="71">
        <v>15</v>
      </c>
      <c r="B23" s="29"/>
      <c r="C23" s="28"/>
      <c r="D23" s="3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>
      <c r="A24" s="86">
        <v>16</v>
      </c>
      <c r="B24" s="30"/>
      <c r="C24" s="55"/>
      <c r="D24" s="5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>
      <c r="A25" s="86">
        <v>17</v>
      </c>
      <c r="B25" s="29"/>
      <c r="C25" s="28"/>
      <c r="D25" s="31"/>
      <c r="E25" s="66"/>
      <c r="F25" s="40"/>
      <c r="G25" s="41"/>
      <c r="H25" s="4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49"/>
    </row>
    <row r="26" spans="1:18" ht="15" customHeight="1">
      <c r="A26" s="56">
        <v>18</v>
      </c>
      <c r="B26" s="27"/>
      <c r="C26" s="26"/>
      <c r="D26" s="50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>
      <c r="A27" s="71">
        <v>19</v>
      </c>
      <c r="B27" s="32"/>
      <c r="C27" s="36"/>
      <c r="D27" s="48"/>
      <c r="E27" s="66"/>
      <c r="F27" s="83"/>
      <c r="G27" s="57"/>
      <c r="H27" s="57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59"/>
      <c r="R28" s="75"/>
    </row>
    <row r="29" spans="1:17" ht="15" customHeight="1">
      <c r="A29" s="86">
        <v>21</v>
      </c>
      <c r="B29" s="25"/>
      <c r="C29" s="26"/>
      <c r="D29" s="58"/>
      <c r="E29" s="72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>
      <c r="A30" s="56">
        <v>22</v>
      </c>
      <c r="B30" s="32"/>
      <c r="C30" s="36"/>
      <c r="D30" s="48"/>
      <c r="E30" s="67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>
      <c r="A31" s="71">
        <v>23</v>
      </c>
      <c r="B31" s="32"/>
      <c r="C31" s="47"/>
      <c r="D31" s="48"/>
      <c r="E31" s="66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59"/>
    </row>
    <row r="32" spans="1:17" ht="15" customHeight="1">
      <c r="A32" s="86">
        <v>24</v>
      </c>
      <c r="B32" s="32"/>
      <c r="C32" s="26"/>
      <c r="D32" s="48"/>
      <c r="E32" s="66"/>
      <c r="F32" s="22"/>
      <c r="G32" s="24"/>
      <c r="H32" s="24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49"/>
    </row>
    <row r="33" spans="1:17" ht="15" customHeight="1">
      <c r="A33" s="86">
        <v>25</v>
      </c>
      <c r="B33" s="27"/>
      <c r="C33" s="26"/>
      <c r="D33" s="50"/>
      <c r="E33" s="73"/>
      <c r="F33" s="40"/>
      <c r="G33" s="41"/>
      <c r="H33" s="41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63"/>
    </row>
    <row r="34" spans="1:17" ht="15" customHeight="1">
      <c r="A34" s="56">
        <v>26</v>
      </c>
      <c r="B34" s="34"/>
      <c r="C34" s="37"/>
      <c r="D34" s="9"/>
      <c r="E34" s="85"/>
      <c r="F34" s="40"/>
      <c r="G34" s="41"/>
      <c r="H34" s="44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33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4 J9:L34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25">
    <tabColor rgb="FFFF0000"/>
    <pageSetUpPr fitToPage="1"/>
  </sheetPr>
  <dimension ref="A1:R40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108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2" t="s">
        <v>310</v>
      </c>
      <c r="C9" s="36" t="s">
        <v>311</v>
      </c>
      <c r="D9" s="48" t="s">
        <v>422</v>
      </c>
      <c r="E9" s="69">
        <v>53</v>
      </c>
      <c r="F9" s="23" t="s">
        <v>423</v>
      </c>
      <c r="G9" s="20">
        <v>41</v>
      </c>
      <c r="H9" s="20" t="s">
        <v>424</v>
      </c>
      <c r="I9" s="88">
        <f>MAX(F9:H9)</f>
        <v>41</v>
      </c>
      <c r="J9" s="23">
        <v>55</v>
      </c>
      <c r="K9" s="20" t="s">
        <v>159</v>
      </c>
      <c r="L9" s="20">
        <v>60</v>
      </c>
      <c r="M9" s="89">
        <f>MAX(J9:L9)</f>
        <v>60</v>
      </c>
      <c r="N9" s="90">
        <f>SUM(I9,M9)</f>
        <v>101</v>
      </c>
      <c r="O9" s="79">
        <v>5</v>
      </c>
      <c r="P9" s="38">
        <f>IF(ISERROR(N9*10^(0.783497476*(LOG10(E9/153.655))^2)),"",N9*10^(0.783497476*(LOG10(E9/153.655))^2))</f>
        <v>148.50816518749895</v>
      </c>
      <c r="Q9" s="63" t="s">
        <v>129</v>
      </c>
      <c r="R9"/>
    </row>
    <row r="10" spans="1:18" ht="15" customHeight="1">
      <c r="A10" s="56">
        <v>2</v>
      </c>
      <c r="B10" s="32" t="s">
        <v>402</v>
      </c>
      <c r="C10" s="36">
        <v>38164</v>
      </c>
      <c r="D10" s="48" t="s">
        <v>422</v>
      </c>
      <c r="E10" s="69">
        <v>52.7</v>
      </c>
      <c r="F10" s="23">
        <v>30</v>
      </c>
      <c r="G10" s="20">
        <v>32</v>
      </c>
      <c r="H10" s="20" t="s">
        <v>425</v>
      </c>
      <c r="I10" s="88">
        <f>MAX(F10:H10)</f>
        <v>32</v>
      </c>
      <c r="J10" s="23">
        <v>40</v>
      </c>
      <c r="K10" s="20" t="s">
        <v>95</v>
      </c>
      <c r="L10" s="20" t="s">
        <v>95</v>
      </c>
      <c r="M10" s="89">
        <f>MAX(J10:L10)</f>
        <v>40</v>
      </c>
      <c r="N10" s="90">
        <f>SUM(I10,M10)</f>
        <v>72</v>
      </c>
      <c r="O10" s="79">
        <v>4</v>
      </c>
      <c r="P10" s="38">
        <f>IF(ISERROR(N10*10^(0.783497476*(LOG10(E10/153.655))^2)),"",N10*10^(0.783497476*(LOG10(E10/153.655))^2))</f>
        <v>106.30458294959423</v>
      </c>
      <c r="Q10" s="49" t="s">
        <v>129</v>
      </c>
      <c r="R10"/>
    </row>
    <row r="11" spans="1:18" ht="15" customHeight="1">
      <c r="A11" s="71">
        <v>3</v>
      </c>
      <c r="B11" s="27" t="s">
        <v>383</v>
      </c>
      <c r="C11" s="26" t="s">
        <v>384</v>
      </c>
      <c r="D11" s="50" t="s">
        <v>426</v>
      </c>
      <c r="E11" s="70">
        <v>50.6</v>
      </c>
      <c r="F11" s="23" t="s">
        <v>99</v>
      </c>
      <c r="G11" s="20">
        <v>31</v>
      </c>
      <c r="H11" s="20">
        <v>33</v>
      </c>
      <c r="I11" s="88">
        <f>MAX(F11:H11)</f>
        <v>33</v>
      </c>
      <c r="J11" s="23">
        <v>38</v>
      </c>
      <c r="K11" s="20" t="s">
        <v>102</v>
      </c>
      <c r="L11" s="20" t="s">
        <v>102</v>
      </c>
      <c r="M11" s="89">
        <f>MAX(J11:L11)</f>
        <v>38</v>
      </c>
      <c r="N11" s="90">
        <f>SUM(I11,M11)</f>
        <v>71</v>
      </c>
      <c r="O11" s="79">
        <v>3</v>
      </c>
      <c r="P11" s="38">
        <f>IF(ISERROR(N11*10^(0.783497476*(LOG10(E11/153.655))^2)),"",N11*10^(0.783497476*(LOG10(E11/153.655))^2))</f>
        <v>108.03960079556427</v>
      </c>
      <c r="Q11" s="63" t="s">
        <v>382</v>
      </c>
      <c r="R11"/>
    </row>
    <row r="12" spans="1:18" ht="15" customHeight="1">
      <c r="A12" s="56">
        <v>4</v>
      </c>
      <c r="B12" s="35" t="s">
        <v>427</v>
      </c>
      <c r="C12" s="46">
        <v>36918</v>
      </c>
      <c r="D12" s="80" t="s">
        <v>437</v>
      </c>
      <c r="E12" s="69">
        <v>50.6</v>
      </c>
      <c r="F12" s="23">
        <v>25</v>
      </c>
      <c r="G12" s="20">
        <v>27</v>
      </c>
      <c r="H12" s="20">
        <v>30</v>
      </c>
      <c r="I12" s="88">
        <f>MAX(F12:H12)</f>
        <v>30</v>
      </c>
      <c r="J12" s="23">
        <v>30</v>
      </c>
      <c r="K12" s="20">
        <v>35</v>
      </c>
      <c r="L12" s="20" t="s">
        <v>253</v>
      </c>
      <c r="M12" s="89">
        <f>MAX(J12:L12)</f>
        <v>35</v>
      </c>
      <c r="N12" s="90">
        <f>SUM(I12,M12)</f>
        <v>65</v>
      </c>
      <c r="O12" s="79">
        <v>2</v>
      </c>
      <c r="P12" s="38">
        <f>IF(ISERROR(N12*10^(0.783497476*(LOG10(E12/153.655))^2)),"",N12*10^(0.783497476*(LOG10(E12/153.655))^2))</f>
        <v>98.90949368607997</v>
      </c>
      <c r="Q12" s="63" t="s">
        <v>326</v>
      </c>
      <c r="R12" s="114"/>
    </row>
    <row r="13" spans="1:17" ht="15" customHeight="1">
      <c r="A13" s="56">
        <v>5</v>
      </c>
      <c r="B13" s="25" t="s">
        <v>227</v>
      </c>
      <c r="C13" s="21" t="s">
        <v>228</v>
      </c>
      <c r="D13" s="58" t="s">
        <v>431</v>
      </c>
      <c r="E13" s="70">
        <v>51</v>
      </c>
      <c r="F13" s="23">
        <v>18</v>
      </c>
      <c r="G13" s="20">
        <v>20</v>
      </c>
      <c r="H13" s="20" t="s">
        <v>230</v>
      </c>
      <c r="I13" s="88">
        <v>20</v>
      </c>
      <c r="J13" s="23">
        <v>25</v>
      </c>
      <c r="K13" s="20">
        <v>28</v>
      </c>
      <c r="L13" s="20" t="s">
        <v>99</v>
      </c>
      <c r="M13" s="89">
        <v>28</v>
      </c>
      <c r="N13" s="90">
        <v>48</v>
      </c>
      <c r="O13" s="79">
        <v>1</v>
      </c>
      <c r="P13" s="115">
        <v>72.6089</v>
      </c>
      <c r="Q13" s="59" t="s">
        <v>231</v>
      </c>
    </row>
    <row r="14" spans="1:17" ht="15" customHeight="1" hidden="1">
      <c r="A14" s="87">
        <v>6</v>
      </c>
      <c r="B14" s="19"/>
      <c r="C14" s="17"/>
      <c r="D14" s="18"/>
      <c r="E14" s="73"/>
      <c r="F14" s="62"/>
      <c r="G14" s="61"/>
      <c r="H14" s="61"/>
      <c r="I14" s="88">
        <f aca="true" t="shared" si="0" ref="I14:I34">MAX(F14:H14)</f>
        <v>0</v>
      </c>
      <c r="J14" s="23"/>
      <c r="K14" s="20"/>
      <c r="L14" s="20"/>
      <c r="M14" s="89">
        <f aca="true" t="shared" si="1" ref="M14:M34">MAX(J14:L14)</f>
        <v>0</v>
      </c>
      <c r="N14" s="90">
        <f aca="true" t="shared" si="2" ref="N14:N34">SUM(I14,M14)</f>
        <v>0</v>
      </c>
      <c r="O14" s="79"/>
      <c r="P14" s="38">
        <f aca="true" t="shared" si="3" ref="P14:P34">IF(ISERROR(N14*10^(0.783497476*(LOG10(E14/153.655))^2)),"",N14*10^(0.783497476*(LOG10(E14/153.655))^2))</f>
      </c>
      <c r="Q14" s="63"/>
    </row>
    <row r="15" spans="1:17" ht="15" customHeight="1" hidden="1">
      <c r="A15" s="86">
        <v>7</v>
      </c>
      <c r="B15" s="32"/>
      <c r="C15" s="45"/>
      <c r="D15" s="48"/>
      <c r="E15" s="73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 hidden="1">
      <c r="A16" s="86">
        <v>8</v>
      </c>
      <c r="B16" s="32"/>
      <c r="C16" s="36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33"/>
    </row>
    <row r="17" spans="1:17" ht="15" customHeight="1" hidden="1">
      <c r="A17" s="86">
        <v>9</v>
      </c>
      <c r="B17" s="35"/>
      <c r="C17" s="46"/>
      <c r="D17" s="80"/>
      <c r="E17" s="73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 hidden="1">
      <c r="A18" s="56">
        <v>10</v>
      </c>
      <c r="B18" s="29"/>
      <c r="C18" s="28"/>
      <c r="D18" s="31"/>
      <c r="E18" s="67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 hidden="1">
      <c r="A19" s="71">
        <v>11</v>
      </c>
      <c r="B19" s="52"/>
      <c r="C19" s="53"/>
      <c r="D19" s="65"/>
      <c r="E19" s="72"/>
      <c r="F19" s="68"/>
      <c r="G19" s="39"/>
      <c r="H19" s="39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27"/>
    </row>
    <row r="20" spans="1:17" ht="15" customHeight="1" hidden="1">
      <c r="A20" s="86">
        <v>12</v>
      </c>
      <c r="B20" s="27"/>
      <c r="C20" s="26"/>
      <c r="D20" s="50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 hidden="1">
      <c r="A21" s="86">
        <v>13</v>
      </c>
      <c r="B21" s="32"/>
      <c r="C21" s="36"/>
      <c r="D21" s="48"/>
      <c r="E21" s="66"/>
      <c r="F21" s="43"/>
      <c r="G21" s="42"/>
      <c r="H21" s="42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7" ht="15" customHeight="1" hidden="1">
      <c r="A22" s="56">
        <v>14</v>
      </c>
      <c r="B22" s="30"/>
      <c r="C22" s="53"/>
      <c r="D22" s="51"/>
      <c r="E22" s="74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27"/>
    </row>
    <row r="23" spans="1:17" ht="15" customHeight="1" hidden="1">
      <c r="A23" s="71">
        <v>15</v>
      </c>
      <c r="B23" s="29"/>
      <c r="C23" s="28"/>
      <c r="D23" s="3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 hidden="1">
      <c r="A24" s="86">
        <v>16</v>
      </c>
      <c r="B24" s="30"/>
      <c r="C24" s="55"/>
      <c r="D24" s="5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 hidden="1">
      <c r="A25" s="86">
        <v>17</v>
      </c>
      <c r="B25" s="29"/>
      <c r="C25" s="28"/>
      <c r="D25" s="31"/>
      <c r="E25" s="66"/>
      <c r="F25" s="40"/>
      <c r="G25" s="41"/>
      <c r="H25" s="4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49"/>
    </row>
    <row r="26" spans="1:18" ht="15" customHeight="1" hidden="1">
      <c r="A26" s="56">
        <v>18</v>
      </c>
      <c r="B26" s="27"/>
      <c r="C26" s="26"/>
      <c r="D26" s="50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 hidden="1">
      <c r="A27" s="71">
        <v>19</v>
      </c>
      <c r="B27" s="32"/>
      <c r="C27" s="36"/>
      <c r="D27" s="48"/>
      <c r="E27" s="66"/>
      <c r="F27" s="83"/>
      <c r="G27" s="57"/>
      <c r="H27" s="57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 hidden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59"/>
      <c r="R28" s="75"/>
    </row>
    <row r="29" spans="1:17" ht="15" customHeight="1" hidden="1">
      <c r="A29" s="86">
        <v>21</v>
      </c>
      <c r="B29" s="25"/>
      <c r="C29" s="26"/>
      <c r="D29" s="58"/>
      <c r="E29" s="72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 hidden="1">
      <c r="A30" s="56">
        <v>22</v>
      </c>
      <c r="B30" s="32"/>
      <c r="C30" s="36"/>
      <c r="D30" s="48"/>
      <c r="E30" s="67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 hidden="1">
      <c r="A31" s="71">
        <v>23</v>
      </c>
      <c r="B31" s="32"/>
      <c r="C31" s="47"/>
      <c r="D31" s="48"/>
      <c r="E31" s="66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59"/>
    </row>
    <row r="32" spans="1:17" ht="15" customHeight="1" hidden="1">
      <c r="A32" s="86">
        <v>24</v>
      </c>
      <c r="B32" s="32"/>
      <c r="C32" s="26"/>
      <c r="D32" s="48"/>
      <c r="E32" s="66"/>
      <c r="F32" s="22"/>
      <c r="G32" s="24"/>
      <c r="H32" s="24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49"/>
    </row>
    <row r="33" spans="1:17" ht="15" customHeight="1" hidden="1">
      <c r="A33" s="86">
        <v>25</v>
      </c>
      <c r="B33" s="27"/>
      <c r="C33" s="26"/>
      <c r="D33" s="50"/>
      <c r="E33" s="73"/>
      <c r="F33" s="40"/>
      <c r="G33" s="41"/>
      <c r="H33" s="41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63"/>
    </row>
    <row r="34" spans="1:17" ht="15" customHeight="1" hidden="1">
      <c r="A34" s="56">
        <v>26</v>
      </c>
      <c r="B34" s="34"/>
      <c r="C34" s="37"/>
      <c r="D34" s="9"/>
      <c r="E34" s="85"/>
      <c r="F34" s="40"/>
      <c r="G34" s="41"/>
      <c r="H34" s="44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33"/>
    </row>
    <row r="36" spans="3:4" ht="12.75" hidden="1">
      <c r="C36" s="229"/>
      <c r="D36" s="230" t="s">
        <v>469</v>
      </c>
    </row>
    <row r="37" ht="12.75" hidden="1"/>
    <row r="38" spans="3:4" ht="12.75" hidden="1">
      <c r="C38" s="231"/>
      <c r="D38" s="230" t="s">
        <v>470</v>
      </c>
    </row>
    <row r="39" ht="12.75" hidden="1"/>
    <row r="40" spans="3:13" ht="12.75">
      <c r="C40" s="232" t="s">
        <v>471</v>
      </c>
      <c r="M40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4:L34 F14:H34">
    <cfRule type="cellIs" priority="17" dxfId="0" operator="greaterThan" stopIfTrue="1">
      <formula>"n"</formula>
    </cfRule>
  </conditionalFormatting>
  <conditionalFormatting sqref="F13:H13">
    <cfRule type="cellIs" priority="13" dxfId="0" operator="greaterThan" stopIfTrue="1">
      <formula>"n"</formula>
    </cfRule>
  </conditionalFormatting>
  <conditionalFormatting sqref="F12:H12">
    <cfRule type="cellIs" priority="9" dxfId="0" operator="greaterThan" stopIfTrue="1">
      <formula>"n"</formula>
    </cfRule>
  </conditionalFormatting>
  <conditionalFormatting sqref="F11:H11">
    <cfRule type="cellIs" priority="8" dxfId="0" operator="greaterThan" stopIfTrue="1">
      <formula>"n"</formula>
    </cfRule>
  </conditionalFormatting>
  <conditionalFormatting sqref="F10:H10">
    <cfRule type="cellIs" priority="7" dxfId="0" operator="greaterThan" stopIfTrue="1">
      <formula>"n"</formula>
    </cfRule>
  </conditionalFormatting>
  <conditionalFormatting sqref="F9:H9">
    <cfRule type="cellIs" priority="6" dxfId="0" operator="greaterThan" stopIfTrue="1">
      <formula>"n"</formula>
    </cfRule>
  </conditionalFormatting>
  <conditionalFormatting sqref="J9:L9">
    <cfRule type="cellIs" priority="5" dxfId="0" operator="greaterThan" stopIfTrue="1">
      <formula>"n"</formula>
    </cfRule>
  </conditionalFormatting>
  <conditionalFormatting sqref="J13:L13">
    <cfRule type="cellIs" priority="4" dxfId="0" operator="greaterThan" stopIfTrue="1">
      <formula>"n"</formula>
    </cfRule>
  </conditionalFormatting>
  <conditionalFormatting sqref="J12:L12">
    <cfRule type="cellIs" priority="3" dxfId="0" operator="greaterThan" stopIfTrue="1">
      <formula>"n"</formula>
    </cfRule>
  </conditionalFormatting>
  <conditionalFormatting sqref="J11:L11">
    <cfRule type="cellIs" priority="2" dxfId="0" operator="greaterThan" stopIfTrue="1">
      <formula>"n"</formula>
    </cfRule>
  </conditionalFormatting>
  <conditionalFormatting sqref="J10:L10">
    <cfRule type="cellIs" priority="1" dxfId="0" operator="greaterThan" stopIfTrue="1">
      <formula>"n"</formula>
    </cfRule>
  </conditionalFormatting>
  <dataValidations count="1">
    <dataValidation type="whole" allowBlank="1" sqref="F25:H34 F11:H11 F13:H13 F12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26">
    <tabColor rgb="FFFF0000"/>
    <pageSetUpPr fitToPage="1"/>
  </sheetPr>
  <dimension ref="A1:R39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109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2" t="s">
        <v>232</v>
      </c>
      <c r="C9" s="36" t="s">
        <v>233</v>
      </c>
      <c r="D9" s="48" t="s">
        <v>428</v>
      </c>
      <c r="E9" s="70">
        <v>54.7</v>
      </c>
      <c r="F9" s="23">
        <v>50</v>
      </c>
      <c r="G9" s="20" t="s">
        <v>127</v>
      </c>
      <c r="H9" s="20" t="s">
        <v>127</v>
      </c>
      <c r="I9" s="88">
        <f aca="true" t="shared" si="0" ref="I9:I15">MAX(F9:H9)</f>
        <v>50</v>
      </c>
      <c r="J9" s="23">
        <v>63</v>
      </c>
      <c r="K9" s="20" t="s">
        <v>273</v>
      </c>
      <c r="L9" s="20" t="s">
        <v>273</v>
      </c>
      <c r="M9" s="89">
        <f aca="true" t="shared" si="1" ref="M9:M15">MAX(J9:L9)</f>
        <v>63</v>
      </c>
      <c r="N9" s="90">
        <f aca="true" t="shared" si="2" ref="N9:N15">SUM(I9,M9)</f>
        <v>113</v>
      </c>
      <c r="O9" s="79">
        <v>7</v>
      </c>
      <c r="P9" s="38">
        <f aca="true" t="shared" si="3" ref="P9:P15">IF(ISERROR(N9*10^(0.783497476*(LOG10(E9/153.655))^2)),"",N9*10^(0.783497476*(LOG10(E9/153.655))^2))</f>
        <v>162.45102350644314</v>
      </c>
      <c r="Q9" s="59" t="s">
        <v>240</v>
      </c>
      <c r="R9"/>
    </row>
    <row r="10" spans="1:18" ht="15" customHeight="1">
      <c r="A10" s="56">
        <v>2</v>
      </c>
      <c r="B10" s="32" t="s">
        <v>235</v>
      </c>
      <c r="C10" s="36" t="s">
        <v>236</v>
      </c>
      <c r="D10" s="48" t="s">
        <v>428</v>
      </c>
      <c r="E10" s="69">
        <v>53.15</v>
      </c>
      <c r="F10" s="23">
        <v>35</v>
      </c>
      <c r="G10" s="20">
        <v>37</v>
      </c>
      <c r="H10" s="20">
        <v>39</v>
      </c>
      <c r="I10" s="88">
        <f t="shared" si="0"/>
        <v>39</v>
      </c>
      <c r="J10" s="23">
        <v>41</v>
      </c>
      <c r="K10" s="20" t="s">
        <v>424</v>
      </c>
      <c r="L10" s="20" t="s">
        <v>424</v>
      </c>
      <c r="M10" s="89">
        <f t="shared" si="1"/>
        <v>41</v>
      </c>
      <c r="N10" s="90">
        <f t="shared" si="2"/>
        <v>80</v>
      </c>
      <c r="O10" s="79">
        <v>6</v>
      </c>
      <c r="P10" s="38">
        <f t="shared" si="3"/>
        <v>117.38997965581606</v>
      </c>
      <c r="Q10" s="63" t="s">
        <v>240</v>
      </c>
      <c r="R10"/>
    </row>
    <row r="11" spans="1:18" ht="15" customHeight="1">
      <c r="A11" s="71">
        <v>3</v>
      </c>
      <c r="B11" s="35" t="s">
        <v>392</v>
      </c>
      <c r="C11" s="110" t="s">
        <v>393</v>
      </c>
      <c r="D11" s="80" t="s">
        <v>98</v>
      </c>
      <c r="E11" s="70">
        <v>57.15</v>
      </c>
      <c r="F11" s="23" t="s">
        <v>126</v>
      </c>
      <c r="G11" s="20">
        <v>32</v>
      </c>
      <c r="H11" s="20" t="s">
        <v>306</v>
      </c>
      <c r="I11" s="88">
        <f t="shared" si="0"/>
        <v>32</v>
      </c>
      <c r="J11" s="23">
        <v>42</v>
      </c>
      <c r="K11" s="20" t="s">
        <v>174</v>
      </c>
      <c r="L11" s="20" t="s">
        <v>174</v>
      </c>
      <c r="M11" s="89">
        <f t="shared" si="1"/>
        <v>42</v>
      </c>
      <c r="N11" s="90">
        <f t="shared" si="2"/>
        <v>74</v>
      </c>
      <c r="O11" s="79">
        <v>5</v>
      </c>
      <c r="P11" s="38">
        <f t="shared" si="3"/>
        <v>103.22483504700931</v>
      </c>
      <c r="Q11" s="33" t="s">
        <v>104</v>
      </c>
      <c r="R11"/>
    </row>
    <row r="12" spans="1:18" ht="15" customHeight="1">
      <c r="A12" s="56">
        <v>4</v>
      </c>
      <c r="B12" s="35" t="s">
        <v>346</v>
      </c>
      <c r="C12" s="46" t="s">
        <v>347</v>
      </c>
      <c r="D12" s="80" t="s">
        <v>429</v>
      </c>
      <c r="E12" s="70">
        <v>57.1</v>
      </c>
      <c r="F12" s="23" t="s">
        <v>99</v>
      </c>
      <c r="G12" s="20" t="s">
        <v>99</v>
      </c>
      <c r="H12" s="20">
        <v>30</v>
      </c>
      <c r="I12" s="88">
        <f t="shared" si="0"/>
        <v>30</v>
      </c>
      <c r="J12" s="23">
        <v>35</v>
      </c>
      <c r="K12" s="20">
        <v>37</v>
      </c>
      <c r="L12" s="20">
        <v>39</v>
      </c>
      <c r="M12" s="89">
        <f t="shared" si="1"/>
        <v>39</v>
      </c>
      <c r="N12" s="90">
        <f t="shared" si="2"/>
        <v>69</v>
      </c>
      <c r="O12" s="79">
        <v>4</v>
      </c>
      <c r="P12" s="38">
        <f t="shared" si="3"/>
        <v>96.30692896131369</v>
      </c>
      <c r="Q12" s="33" t="s">
        <v>345</v>
      </c>
      <c r="R12"/>
    </row>
    <row r="13" spans="1:17" ht="15" customHeight="1">
      <c r="A13" s="71">
        <v>5</v>
      </c>
      <c r="B13" s="35" t="s">
        <v>398</v>
      </c>
      <c r="C13" s="46" t="s">
        <v>399</v>
      </c>
      <c r="D13" s="48" t="s">
        <v>422</v>
      </c>
      <c r="E13" s="67">
        <v>57</v>
      </c>
      <c r="F13" s="23">
        <v>27</v>
      </c>
      <c r="G13" s="20" t="s">
        <v>99</v>
      </c>
      <c r="H13" s="20" t="s">
        <v>99</v>
      </c>
      <c r="I13" s="88">
        <f t="shared" si="0"/>
        <v>27</v>
      </c>
      <c r="J13" s="23" t="s">
        <v>253</v>
      </c>
      <c r="K13" s="20">
        <v>40</v>
      </c>
      <c r="L13" s="20" t="s">
        <v>102</v>
      </c>
      <c r="M13" s="89">
        <f t="shared" si="1"/>
        <v>40</v>
      </c>
      <c r="N13" s="90">
        <f t="shared" si="2"/>
        <v>67</v>
      </c>
      <c r="O13" s="79">
        <v>3</v>
      </c>
      <c r="P13" s="38">
        <f t="shared" si="3"/>
        <v>93.62601341636216</v>
      </c>
      <c r="Q13" s="63" t="s">
        <v>129</v>
      </c>
    </row>
    <row r="14" spans="1:17" ht="15" customHeight="1">
      <c r="A14" s="56">
        <v>6</v>
      </c>
      <c r="B14" s="130" t="s">
        <v>237</v>
      </c>
      <c r="C14" s="131" t="s">
        <v>238</v>
      </c>
      <c r="D14" s="132" t="s">
        <v>428</v>
      </c>
      <c r="E14" s="133">
        <v>56.5</v>
      </c>
      <c r="F14" s="134">
        <v>25</v>
      </c>
      <c r="G14" s="135" t="s">
        <v>239</v>
      </c>
      <c r="H14" s="135">
        <v>28</v>
      </c>
      <c r="I14" s="136">
        <f t="shared" si="0"/>
        <v>28</v>
      </c>
      <c r="J14" s="137">
        <v>30</v>
      </c>
      <c r="K14" s="138">
        <v>34</v>
      </c>
      <c r="L14" s="138">
        <v>36</v>
      </c>
      <c r="M14" s="139">
        <f t="shared" si="1"/>
        <v>36</v>
      </c>
      <c r="N14" s="140">
        <f t="shared" si="2"/>
        <v>64</v>
      </c>
      <c r="O14" s="141">
        <v>2</v>
      </c>
      <c r="P14" s="142">
        <f t="shared" si="3"/>
        <v>89.96953300918017</v>
      </c>
      <c r="Q14" s="143" t="s">
        <v>240</v>
      </c>
    </row>
    <row r="15" spans="1:17" ht="15" customHeight="1">
      <c r="A15" s="86">
        <v>7</v>
      </c>
      <c r="B15" s="29" t="s">
        <v>316</v>
      </c>
      <c r="C15" s="28" t="s">
        <v>317</v>
      </c>
      <c r="D15" s="31" t="s">
        <v>422</v>
      </c>
      <c r="E15" s="66">
        <v>57.8</v>
      </c>
      <c r="F15" s="62">
        <v>23</v>
      </c>
      <c r="G15" s="61" t="s">
        <v>318</v>
      </c>
      <c r="H15" s="61">
        <v>25</v>
      </c>
      <c r="I15" s="88">
        <f t="shared" si="0"/>
        <v>25</v>
      </c>
      <c r="J15" s="23">
        <v>30</v>
      </c>
      <c r="K15" s="20">
        <v>33</v>
      </c>
      <c r="L15" s="20">
        <v>35</v>
      </c>
      <c r="M15" s="89">
        <f t="shared" si="1"/>
        <v>35</v>
      </c>
      <c r="N15" s="90">
        <f t="shared" si="2"/>
        <v>60</v>
      </c>
      <c r="O15" s="79">
        <v>1</v>
      </c>
      <c r="P15" s="38">
        <f t="shared" si="3"/>
        <v>83.06475069239713</v>
      </c>
      <c r="Q15" s="49" t="s">
        <v>129</v>
      </c>
    </row>
    <row r="16" spans="1:17" ht="15" customHeight="1" hidden="1">
      <c r="A16" s="80"/>
      <c r="B16" s="86"/>
      <c r="C16" s="36"/>
      <c r="D16" s="48"/>
      <c r="E16" s="64"/>
      <c r="F16" s="105"/>
      <c r="G16" s="106"/>
      <c r="H16" s="106"/>
      <c r="I16" s="88"/>
      <c r="J16" s="23"/>
      <c r="K16" s="20"/>
      <c r="L16" s="20"/>
      <c r="M16" s="89"/>
      <c r="N16" s="90"/>
      <c r="O16" s="79"/>
      <c r="P16" s="38"/>
      <c r="Q16" s="63"/>
    </row>
    <row r="17" spans="1:17" ht="15" customHeight="1" hidden="1">
      <c r="A17" s="80"/>
      <c r="B17" s="86"/>
      <c r="C17" s="28"/>
      <c r="D17" s="31"/>
      <c r="E17" s="67"/>
      <c r="F17" s="62"/>
      <c r="G17" s="61"/>
      <c r="H17" s="61"/>
      <c r="I17" s="88">
        <f aca="true" t="shared" si="4" ref="I17:I33">MAX(F17:H17)</f>
        <v>0</v>
      </c>
      <c r="J17" s="23"/>
      <c r="K17" s="20"/>
      <c r="L17" s="20"/>
      <c r="M17" s="89">
        <f aca="true" t="shared" si="5" ref="M17:M33">MAX(J17:L17)</f>
        <v>0</v>
      </c>
      <c r="N17" s="90">
        <f aca="true" t="shared" si="6" ref="N17:N33">SUM(I17,M17)</f>
        <v>0</v>
      </c>
      <c r="O17" s="79"/>
      <c r="P17" s="38">
        <f aca="true" t="shared" si="7" ref="P17:P33">IF(ISERROR(N17*10^(0.783497476*(LOG10(E17/153.655))^2)),"",N17*10^(0.783497476*(LOG10(E17/153.655))^2))</f>
      </c>
      <c r="Q17" s="63"/>
    </row>
    <row r="18" spans="1:17" ht="15" customHeight="1" hidden="1">
      <c r="A18" s="80"/>
      <c r="B18" s="86"/>
      <c r="C18" s="53"/>
      <c r="D18" s="65"/>
      <c r="E18" s="72"/>
      <c r="F18" s="68"/>
      <c r="G18" s="39"/>
      <c r="H18" s="39"/>
      <c r="I18" s="88">
        <f t="shared" si="4"/>
        <v>0</v>
      </c>
      <c r="J18" s="23"/>
      <c r="K18" s="20"/>
      <c r="L18" s="20"/>
      <c r="M18" s="89">
        <f t="shared" si="5"/>
        <v>0</v>
      </c>
      <c r="N18" s="90">
        <f t="shared" si="6"/>
        <v>0</v>
      </c>
      <c r="O18" s="79"/>
      <c r="P18" s="38">
        <f t="shared" si="7"/>
      </c>
      <c r="Q18" s="27"/>
    </row>
    <row r="19" spans="1:17" ht="15" customHeight="1" hidden="1">
      <c r="A19" s="80"/>
      <c r="B19" s="86"/>
      <c r="C19" s="26"/>
      <c r="D19" s="50"/>
      <c r="E19" s="67"/>
      <c r="F19" s="62"/>
      <c r="G19" s="61"/>
      <c r="H19" s="61"/>
      <c r="I19" s="88">
        <f t="shared" si="4"/>
        <v>0</v>
      </c>
      <c r="J19" s="23"/>
      <c r="K19" s="20"/>
      <c r="L19" s="20"/>
      <c r="M19" s="89">
        <f t="shared" si="5"/>
        <v>0</v>
      </c>
      <c r="N19" s="90">
        <f t="shared" si="6"/>
        <v>0</v>
      </c>
      <c r="O19" s="79"/>
      <c r="P19" s="38">
        <f t="shared" si="7"/>
      </c>
      <c r="Q19" s="63"/>
    </row>
    <row r="20" spans="1:17" ht="15" customHeight="1" hidden="1">
      <c r="A20" s="80"/>
      <c r="B20" s="86"/>
      <c r="C20" s="36"/>
      <c r="D20" s="48"/>
      <c r="E20" s="66"/>
      <c r="F20" s="43"/>
      <c r="G20" s="42"/>
      <c r="H20" s="42"/>
      <c r="I20" s="88">
        <f t="shared" si="4"/>
        <v>0</v>
      </c>
      <c r="J20" s="23"/>
      <c r="K20" s="20"/>
      <c r="L20" s="20"/>
      <c r="M20" s="89">
        <f t="shared" si="5"/>
        <v>0</v>
      </c>
      <c r="N20" s="90">
        <f t="shared" si="6"/>
        <v>0</v>
      </c>
      <c r="O20" s="79"/>
      <c r="P20" s="38">
        <f t="shared" si="7"/>
      </c>
      <c r="Q20" s="49"/>
    </row>
    <row r="21" spans="1:17" ht="15" customHeight="1" hidden="1">
      <c r="A21" s="80"/>
      <c r="B21" s="86"/>
      <c r="C21" s="53"/>
      <c r="D21" s="51"/>
      <c r="E21" s="74"/>
      <c r="F21" s="62"/>
      <c r="G21" s="61"/>
      <c r="H21" s="61"/>
      <c r="I21" s="88">
        <f t="shared" si="4"/>
        <v>0</v>
      </c>
      <c r="J21" s="23"/>
      <c r="K21" s="20"/>
      <c r="L21" s="20"/>
      <c r="M21" s="89">
        <f t="shared" si="5"/>
        <v>0</v>
      </c>
      <c r="N21" s="90">
        <f t="shared" si="6"/>
        <v>0</v>
      </c>
      <c r="O21" s="79"/>
      <c r="P21" s="38">
        <f t="shared" si="7"/>
      </c>
      <c r="Q21" s="27"/>
    </row>
    <row r="22" spans="1:17" ht="15" customHeight="1" hidden="1">
      <c r="A22" s="80"/>
      <c r="B22" s="86"/>
      <c r="C22" s="28"/>
      <c r="D22" s="31"/>
      <c r="E22" s="67"/>
      <c r="F22" s="62"/>
      <c r="G22" s="61"/>
      <c r="H22" s="61"/>
      <c r="I22" s="88">
        <f t="shared" si="4"/>
        <v>0</v>
      </c>
      <c r="J22" s="23"/>
      <c r="K22" s="20"/>
      <c r="L22" s="20"/>
      <c r="M22" s="89">
        <f t="shared" si="5"/>
        <v>0</v>
      </c>
      <c r="N22" s="90">
        <f t="shared" si="6"/>
        <v>0</v>
      </c>
      <c r="O22" s="79"/>
      <c r="P22" s="38">
        <f t="shared" si="7"/>
      </c>
      <c r="Q22" s="63"/>
    </row>
    <row r="23" spans="1:17" ht="15" customHeight="1" hidden="1">
      <c r="A23" s="80"/>
      <c r="B23" s="86"/>
      <c r="C23" s="55"/>
      <c r="D23" s="51"/>
      <c r="E23" s="67"/>
      <c r="F23" s="62"/>
      <c r="G23" s="61"/>
      <c r="H23" s="61"/>
      <c r="I23" s="88">
        <f t="shared" si="4"/>
        <v>0</v>
      </c>
      <c r="J23" s="23"/>
      <c r="K23" s="20"/>
      <c r="L23" s="20"/>
      <c r="M23" s="89">
        <f t="shared" si="5"/>
        <v>0</v>
      </c>
      <c r="N23" s="90">
        <f t="shared" si="6"/>
        <v>0</v>
      </c>
      <c r="O23" s="79"/>
      <c r="P23" s="38">
        <f t="shared" si="7"/>
      </c>
      <c r="Q23" s="63"/>
    </row>
    <row r="24" spans="1:17" ht="15" customHeight="1" hidden="1">
      <c r="A24" s="80"/>
      <c r="B24" s="86"/>
      <c r="C24" s="28"/>
      <c r="D24" s="31"/>
      <c r="E24" s="66"/>
      <c r="F24" s="40"/>
      <c r="G24" s="41"/>
      <c r="H24" s="41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49"/>
    </row>
    <row r="25" spans="1:18" ht="15" customHeight="1" hidden="1">
      <c r="A25" s="80"/>
      <c r="B25" s="86"/>
      <c r="C25" s="26"/>
      <c r="D25" s="50"/>
      <c r="E25" s="67"/>
      <c r="F25" s="54"/>
      <c r="G25" s="20"/>
      <c r="H25" s="20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63"/>
      <c r="R25" s="75"/>
    </row>
    <row r="26" spans="1:18" ht="15" customHeight="1" hidden="1">
      <c r="A26" s="80"/>
      <c r="B26" s="86"/>
      <c r="C26" s="36"/>
      <c r="D26" s="48"/>
      <c r="E26" s="66"/>
      <c r="F26" s="83"/>
      <c r="G26" s="57"/>
      <c r="H26" s="57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63"/>
      <c r="R26" s="75"/>
    </row>
    <row r="27" spans="1:18" ht="15" customHeight="1" hidden="1">
      <c r="A27" s="80"/>
      <c r="B27" s="86"/>
      <c r="C27" s="36"/>
      <c r="D27" s="48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59"/>
      <c r="R27" s="75"/>
    </row>
    <row r="28" spans="1:17" ht="15" customHeight="1" hidden="1">
      <c r="A28" s="80"/>
      <c r="B28" s="86"/>
      <c r="C28" s="26"/>
      <c r="D28" s="58"/>
      <c r="E28" s="72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63"/>
    </row>
    <row r="29" spans="1:17" ht="15" customHeight="1" hidden="1">
      <c r="A29" s="80"/>
      <c r="B29" s="86"/>
      <c r="C29" s="36"/>
      <c r="D29" s="48"/>
      <c r="E29" s="67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63"/>
    </row>
    <row r="30" spans="1:17" ht="15" customHeight="1" hidden="1">
      <c r="A30" s="80"/>
      <c r="B30" s="86"/>
      <c r="C30" s="47"/>
      <c r="D30" s="48"/>
      <c r="E30" s="66"/>
      <c r="F30" s="54"/>
      <c r="G30" s="20"/>
      <c r="H30" s="20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59"/>
    </row>
    <row r="31" spans="1:17" ht="15" customHeight="1" hidden="1">
      <c r="A31" s="80"/>
      <c r="B31" s="86"/>
      <c r="C31" s="26"/>
      <c r="D31" s="48"/>
      <c r="E31" s="66"/>
      <c r="F31" s="22"/>
      <c r="G31" s="24"/>
      <c r="H31" s="2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49"/>
    </row>
    <row r="32" spans="1:17" ht="15" customHeight="1" hidden="1">
      <c r="A32" s="80"/>
      <c r="B32" s="86"/>
      <c r="C32" s="26"/>
      <c r="D32" s="50"/>
      <c r="E32" s="73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63"/>
    </row>
    <row r="33" spans="1:17" ht="15" customHeight="1" hidden="1">
      <c r="A33" s="80"/>
      <c r="B33" s="86"/>
      <c r="C33" s="37"/>
      <c r="D33" s="9"/>
      <c r="E33" s="85"/>
      <c r="F33" s="40"/>
      <c r="G33" s="41"/>
      <c r="H33" s="44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33"/>
    </row>
    <row r="35" spans="3:4" ht="12.75" hidden="1">
      <c r="C35" s="229"/>
      <c r="D35" s="230" t="s">
        <v>469</v>
      </c>
    </row>
    <row r="36" ht="12.75" hidden="1"/>
    <row r="37" spans="3:4" ht="12.75">
      <c r="C37" s="231"/>
      <c r="D37" s="230" t="s">
        <v>470</v>
      </c>
    </row>
    <row r="39" spans="3:13" ht="12.75">
      <c r="C39" s="232" t="s">
        <v>471</v>
      </c>
      <c r="M39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6:L33 F16:H33">
    <cfRule type="cellIs" priority="22" dxfId="0" operator="greaterThan" stopIfTrue="1">
      <formula>"n"</formula>
    </cfRule>
  </conditionalFormatting>
  <conditionalFormatting sqref="F15:H15 J15:L15">
    <cfRule type="cellIs" priority="18" dxfId="0" operator="greaterThan" stopIfTrue="1">
      <formula>"n"</formula>
    </cfRule>
  </conditionalFormatting>
  <conditionalFormatting sqref="F14:H14 J14:L14">
    <cfRule type="cellIs" priority="17" dxfId="0" operator="greaterThan" stopIfTrue="1">
      <formula>"n"</formula>
    </cfRule>
  </conditionalFormatting>
  <conditionalFormatting sqref="F13:H13">
    <cfRule type="cellIs" priority="10" dxfId="0" operator="greaterThan" stopIfTrue="1">
      <formula>"n"</formula>
    </cfRule>
  </conditionalFormatting>
  <conditionalFormatting sqref="F12:H12">
    <cfRule type="cellIs" priority="9" dxfId="0" operator="greaterThan" stopIfTrue="1">
      <formula>"n"</formula>
    </cfRule>
  </conditionalFormatting>
  <conditionalFormatting sqref="F11:H11">
    <cfRule type="cellIs" priority="8" dxfId="0" operator="greaterThan" stopIfTrue="1">
      <formula>"n"</formula>
    </cfRule>
  </conditionalFormatting>
  <conditionalFormatting sqref="F10:H10">
    <cfRule type="cellIs" priority="7" dxfId="0" operator="greaterThan" stopIfTrue="1">
      <formula>"n"</formula>
    </cfRule>
  </conditionalFormatting>
  <conditionalFormatting sqref="F9:H9">
    <cfRule type="cellIs" priority="6" dxfId="0" operator="greaterThan" stopIfTrue="1">
      <formula>"n"</formula>
    </cfRule>
  </conditionalFormatting>
  <conditionalFormatting sqref="J13:L13">
    <cfRule type="cellIs" priority="5" dxfId="0" operator="greaterThan" stopIfTrue="1">
      <formula>"n"</formula>
    </cfRule>
  </conditionalFormatting>
  <conditionalFormatting sqref="J12:L12">
    <cfRule type="cellIs" priority="4" dxfId="0" operator="greaterThan" stopIfTrue="1">
      <formula>"n"</formula>
    </cfRule>
  </conditionalFormatting>
  <conditionalFormatting sqref="J11:L11">
    <cfRule type="cellIs" priority="3" dxfId="0" operator="greaterThan" stopIfTrue="1">
      <formula>"n"</formula>
    </cfRule>
  </conditionalFormatting>
  <conditionalFormatting sqref="J10:L10">
    <cfRule type="cellIs" priority="2" dxfId="0" operator="greaterThan" stopIfTrue="1">
      <formula>"n"</formula>
    </cfRule>
  </conditionalFormatting>
  <conditionalFormatting sqref="J9:L9">
    <cfRule type="cellIs" priority="1" dxfId="0" operator="greaterThan" stopIfTrue="1">
      <formula>"n"</formula>
    </cfRule>
  </conditionalFormatting>
  <dataValidations count="1">
    <dataValidation type="whole" allowBlank="1" sqref="F24:H33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27">
    <tabColor rgb="FFFF0000"/>
    <pageSetUpPr fitToPage="1"/>
  </sheetPr>
  <dimension ref="A1:R36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110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144" t="s">
        <v>312</v>
      </c>
      <c r="C9" s="145" t="s">
        <v>313</v>
      </c>
      <c r="D9" s="48" t="s">
        <v>422</v>
      </c>
      <c r="E9" s="146">
        <v>63</v>
      </c>
      <c r="F9" s="23">
        <v>40</v>
      </c>
      <c r="G9" s="20" t="s">
        <v>424</v>
      </c>
      <c r="H9" s="20">
        <v>44</v>
      </c>
      <c r="I9" s="88">
        <f aca="true" t="shared" si="0" ref="I9:I15">MAX(F9:H9)</f>
        <v>44</v>
      </c>
      <c r="J9" s="23">
        <v>55</v>
      </c>
      <c r="K9" s="20" t="s">
        <v>62</v>
      </c>
      <c r="L9" s="20" t="s">
        <v>62</v>
      </c>
      <c r="M9" s="89">
        <f aca="true" t="shared" si="1" ref="M9:M15">MAX(J9:L9)</f>
        <v>55</v>
      </c>
      <c r="N9" s="90">
        <f aca="true" t="shared" si="2" ref="N9:N15">SUM(I9,M9)</f>
        <v>99</v>
      </c>
      <c r="O9" s="79">
        <v>5</v>
      </c>
      <c r="P9" s="38">
        <f aca="true" t="shared" si="3" ref="P9:P15">IF(ISERROR(N9*10^(0.783497476*(LOG10(E9/153.655))^2)),"",N9*10^(0.783497476*(LOG10(E9/153.655))^2))</f>
        <v>129.74895681495752</v>
      </c>
      <c r="Q9" s="149" t="s">
        <v>129</v>
      </c>
      <c r="R9"/>
    </row>
    <row r="10" spans="1:18" ht="15" customHeight="1">
      <c r="A10" s="56">
        <v>2</v>
      </c>
      <c r="B10" s="144" t="s">
        <v>379</v>
      </c>
      <c r="C10" s="145" t="s">
        <v>380</v>
      </c>
      <c r="D10" s="50" t="s">
        <v>426</v>
      </c>
      <c r="E10" s="150">
        <v>59.4</v>
      </c>
      <c r="F10" s="23" t="s">
        <v>99</v>
      </c>
      <c r="G10" s="20">
        <v>30</v>
      </c>
      <c r="H10" s="20">
        <v>33</v>
      </c>
      <c r="I10" s="88">
        <f t="shared" si="0"/>
        <v>33</v>
      </c>
      <c r="J10" s="23">
        <v>38</v>
      </c>
      <c r="K10" s="20">
        <v>40</v>
      </c>
      <c r="L10" s="20">
        <v>42</v>
      </c>
      <c r="M10" s="89">
        <f t="shared" si="1"/>
        <v>42</v>
      </c>
      <c r="N10" s="90">
        <f t="shared" si="2"/>
        <v>75</v>
      </c>
      <c r="O10" s="79">
        <v>4</v>
      </c>
      <c r="P10" s="38">
        <f t="shared" si="3"/>
        <v>101.98740273165012</v>
      </c>
      <c r="Q10" s="151" t="s">
        <v>382</v>
      </c>
      <c r="R10"/>
    </row>
    <row r="11" spans="1:18" ht="15" customHeight="1">
      <c r="A11" s="71">
        <v>3</v>
      </c>
      <c r="B11" s="152" t="s">
        <v>321</v>
      </c>
      <c r="C11" s="153" t="s">
        <v>322</v>
      </c>
      <c r="D11" s="154" t="s">
        <v>18</v>
      </c>
      <c r="E11" s="155">
        <v>63</v>
      </c>
      <c r="F11" s="23">
        <v>27</v>
      </c>
      <c r="G11" s="20">
        <v>30</v>
      </c>
      <c r="H11" s="20" t="s">
        <v>425</v>
      </c>
      <c r="I11" s="88">
        <f t="shared" si="0"/>
        <v>30</v>
      </c>
      <c r="J11" s="23">
        <v>34</v>
      </c>
      <c r="K11" s="20">
        <v>36</v>
      </c>
      <c r="L11" s="20">
        <v>39</v>
      </c>
      <c r="M11" s="89">
        <f t="shared" si="1"/>
        <v>39</v>
      </c>
      <c r="N11" s="90">
        <f t="shared" si="2"/>
        <v>69</v>
      </c>
      <c r="O11" s="79">
        <v>3</v>
      </c>
      <c r="P11" s="38">
        <f t="shared" si="3"/>
        <v>90.43109111345525</v>
      </c>
      <c r="Q11" s="149" t="s">
        <v>55</v>
      </c>
      <c r="R11"/>
    </row>
    <row r="12" spans="1:18" ht="15" customHeight="1">
      <c r="A12" s="56">
        <v>4</v>
      </c>
      <c r="B12" s="156" t="s">
        <v>307</v>
      </c>
      <c r="C12" s="157" t="s">
        <v>308</v>
      </c>
      <c r="D12" s="48" t="s">
        <v>422</v>
      </c>
      <c r="E12" s="155">
        <v>58.4</v>
      </c>
      <c r="F12" s="23" t="s">
        <v>257</v>
      </c>
      <c r="G12" s="20">
        <v>26</v>
      </c>
      <c r="H12" s="20">
        <v>28</v>
      </c>
      <c r="I12" s="88">
        <f t="shared" si="0"/>
        <v>28</v>
      </c>
      <c r="J12" s="23">
        <v>34</v>
      </c>
      <c r="K12" s="20">
        <v>36</v>
      </c>
      <c r="L12" s="20">
        <v>38</v>
      </c>
      <c r="M12" s="89">
        <f t="shared" si="1"/>
        <v>38</v>
      </c>
      <c r="N12" s="90">
        <f t="shared" si="2"/>
        <v>66</v>
      </c>
      <c r="O12" s="79">
        <v>2</v>
      </c>
      <c r="P12" s="38">
        <f t="shared" si="3"/>
        <v>90.74882195337719</v>
      </c>
      <c r="Q12" s="151" t="s">
        <v>129</v>
      </c>
      <c r="R12"/>
    </row>
    <row r="13" spans="1:17" ht="15" customHeight="1">
      <c r="A13" s="86">
        <v>5</v>
      </c>
      <c r="B13" s="32" t="s">
        <v>394</v>
      </c>
      <c r="C13" s="36" t="s">
        <v>395</v>
      </c>
      <c r="D13" s="48" t="s">
        <v>419</v>
      </c>
      <c r="E13" s="66">
        <v>62</v>
      </c>
      <c r="F13" s="43">
        <v>18</v>
      </c>
      <c r="G13" s="42">
        <v>20</v>
      </c>
      <c r="H13" s="42" t="s">
        <v>230</v>
      </c>
      <c r="I13" s="88">
        <f t="shared" si="0"/>
        <v>20</v>
      </c>
      <c r="J13" s="23">
        <v>30</v>
      </c>
      <c r="K13" s="20" t="s">
        <v>306</v>
      </c>
      <c r="L13" s="20">
        <v>35</v>
      </c>
      <c r="M13" s="89">
        <f t="shared" si="1"/>
        <v>35</v>
      </c>
      <c r="N13" s="90">
        <f t="shared" si="2"/>
        <v>55</v>
      </c>
      <c r="O13" s="79">
        <v>1</v>
      </c>
      <c r="P13" s="38">
        <f t="shared" si="3"/>
        <v>72.79229691551822</v>
      </c>
      <c r="Q13" s="49" t="s">
        <v>396</v>
      </c>
    </row>
    <row r="14" spans="1:17" ht="15" customHeight="1">
      <c r="A14" s="56"/>
      <c r="B14" s="207" t="s">
        <v>385</v>
      </c>
      <c r="C14" s="201" t="s">
        <v>386</v>
      </c>
      <c r="D14" s="119" t="s">
        <v>426</v>
      </c>
      <c r="E14" s="208"/>
      <c r="F14" s="212"/>
      <c r="G14" s="213"/>
      <c r="H14" s="213"/>
      <c r="I14" s="122">
        <f t="shared" si="0"/>
        <v>0</v>
      </c>
      <c r="J14" s="203"/>
      <c r="K14" s="202"/>
      <c r="L14" s="202"/>
      <c r="M14" s="125">
        <f t="shared" si="1"/>
        <v>0</v>
      </c>
      <c r="N14" s="126">
        <f t="shared" si="2"/>
        <v>0</v>
      </c>
      <c r="O14" s="127"/>
      <c r="P14" s="128">
        <f t="shared" si="3"/>
      </c>
      <c r="Q14" s="200" t="s">
        <v>208</v>
      </c>
    </row>
    <row r="15" spans="1:17" ht="15" customHeight="1">
      <c r="A15" s="71"/>
      <c r="B15" s="214" t="s">
        <v>241</v>
      </c>
      <c r="C15" s="215" t="s">
        <v>242</v>
      </c>
      <c r="D15" s="205" t="s">
        <v>428</v>
      </c>
      <c r="E15" s="216"/>
      <c r="F15" s="217"/>
      <c r="G15" s="210"/>
      <c r="H15" s="210"/>
      <c r="I15" s="122">
        <f t="shared" si="0"/>
        <v>0</v>
      </c>
      <c r="J15" s="203"/>
      <c r="K15" s="202"/>
      <c r="L15" s="202"/>
      <c r="M15" s="125">
        <f t="shared" si="1"/>
        <v>0</v>
      </c>
      <c r="N15" s="126">
        <f t="shared" si="2"/>
        <v>0</v>
      </c>
      <c r="O15" s="127"/>
      <c r="P15" s="128">
        <f t="shared" si="3"/>
      </c>
      <c r="Q15" s="218" t="s">
        <v>240</v>
      </c>
    </row>
    <row r="16" spans="1:17" ht="15" customHeight="1" hidden="1">
      <c r="A16" s="56">
        <v>11</v>
      </c>
      <c r="B16" s="27"/>
      <c r="C16" s="26"/>
      <c r="D16" s="50"/>
      <c r="E16" s="67"/>
      <c r="F16" s="62"/>
      <c r="G16" s="61"/>
      <c r="H16" s="61"/>
      <c r="I16" s="88">
        <f aca="true" t="shared" si="4" ref="I16:I30">MAX(F16:H16)</f>
        <v>0</v>
      </c>
      <c r="J16" s="23"/>
      <c r="K16" s="20"/>
      <c r="L16" s="20"/>
      <c r="M16" s="89">
        <f aca="true" t="shared" si="5" ref="M16:M30">MAX(J16:L16)</f>
        <v>0</v>
      </c>
      <c r="N16" s="90">
        <f aca="true" t="shared" si="6" ref="N16:N30">SUM(I16,M16)</f>
        <v>0</v>
      </c>
      <c r="O16" s="79"/>
      <c r="P16" s="38">
        <f aca="true" t="shared" si="7" ref="P16:P30">IF(ISERROR(N16*10^(0.783497476*(LOG10(E16/153.655))^2)),"",N16*10^(0.783497476*(LOG10(E16/153.655))^2))</f>
      </c>
      <c r="Q16" s="63"/>
    </row>
    <row r="17" spans="1:17" ht="15" customHeight="1" hidden="1">
      <c r="A17" s="71">
        <v>12</v>
      </c>
      <c r="B17" s="32"/>
      <c r="C17" s="36"/>
      <c r="D17" s="48"/>
      <c r="E17" s="66"/>
      <c r="F17" s="43"/>
      <c r="G17" s="42"/>
      <c r="H17" s="42"/>
      <c r="I17" s="88">
        <f t="shared" si="4"/>
        <v>0</v>
      </c>
      <c r="J17" s="23"/>
      <c r="K17" s="20"/>
      <c r="L17" s="20"/>
      <c r="M17" s="89">
        <f t="shared" si="5"/>
        <v>0</v>
      </c>
      <c r="N17" s="90">
        <f t="shared" si="6"/>
        <v>0</v>
      </c>
      <c r="O17" s="79"/>
      <c r="P17" s="38">
        <f t="shared" si="7"/>
      </c>
      <c r="Q17" s="49"/>
    </row>
    <row r="18" spans="1:17" ht="15" customHeight="1" hidden="1">
      <c r="A18" s="56">
        <v>13</v>
      </c>
      <c r="B18" s="30"/>
      <c r="C18" s="53"/>
      <c r="D18" s="51"/>
      <c r="E18" s="74"/>
      <c r="F18" s="62"/>
      <c r="G18" s="61"/>
      <c r="H18" s="61"/>
      <c r="I18" s="88">
        <f t="shared" si="4"/>
        <v>0</v>
      </c>
      <c r="J18" s="23"/>
      <c r="K18" s="20"/>
      <c r="L18" s="20"/>
      <c r="M18" s="89">
        <f t="shared" si="5"/>
        <v>0</v>
      </c>
      <c r="N18" s="90">
        <f t="shared" si="6"/>
        <v>0</v>
      </c>
      <c r="O18" s="79"/>
      <c r="P18" s="38">
        <f t="shared" si="7"/>
      </c>
      <c r="Q18" s="27"/>
    </row>
    <row r="19" spans="1:17" ht="15" customHeight="1" hidden="1">
      <c r="A19" s="71">
        <v>14</v>
      </c>
      <c r="B19" s="29"/>
      <c r="C19" s="28"/>
      <c r="D19" s="31"/>
      <c r="E19" s="67"/>
      <c r="F19" s="62"/>
      <c r="G19" s="61"/>
      <c r="H19" s="61"/>
      <c r="I19" s="88">
        <f t="shared" si="4"/>
        <v>0</v>
      </c>
      <c r="J19" s="23"/>
      <c r="K19" s="20"/>
      <c r="L19" s="20"/>
      <c r="M19" s="89">
        <f t="shared" si="5"/>
        <v>0</v>
      </c>
      <c r="N19" s="90">
        <f t="shared" si="6"/>
        <v>0</v>
      </c>
      <c r="O19" s="79"/>
      <c r="P19" s="38">
        <f t="shared" si="7"/>
      </c>
      <c r="Q19" s="63"/>
    </row>
    <row r="20" spans="1:17" ht="15" customHeight="1" hidden="1">
      <c r="A20" s="56">
        <v>15</v>
      </c>
      <c r="B20" s="30"/>
      <c r="C20" s="55"/>
      <c r="D20" s="51"/>
      <c r="E20" s="67"/>
      <c r="F20" s="62"/>
      <c r="G20" s="61"/>
      <c r="H20" s="61"/>
      <c r="I20" s="88">
        <f t="shared" si="4"/>
        <v>0</v>
      </c>
      <c r="J20" s="23"/>
      <c r="K20" s="20"/>
      <c r="L20" s="20"/>
      <c r="M20" s="89">
        <f t="shared" si="5"/>
        <v>0</v>
      </c>
      <c r="N20" s="90">
        <f t="shared" si="6"/>
        <v>0</v>
      </c>
      <c r="O20" s="79"/>
      <c r="P20" s="38">
        <f t="shared" si="7"/>
      </c>
      <c r="Q20" s="63"/>
    </row>
    <row r="21" spans="1:17" ht="15" customHeight="1" hidden="1">
      <c r="A21" s="71">
        <v>16</v>
      </c>
      <c r="B21" s="29"/>
      <c r="C21" s="28"/>
      <c r="D21" s="31"/>
      <c r="E21" s="66"/>
      <c r="F21" s="40"/>
      <c r="G21" s="41"/>
      <c r="H21" s="41"/>
      <c r="I21" s="88">
        <f t="shared" si="4"/>
        <v>0</v>
      </c>
      <c r="J21" s="23"/>
      <c r="K21" s="20"/>
      <c r="L21" s="20"/>
      <c r="M21" s="89">
        <f t="shared" si="5"/>
        <v>0</v>
      </c>
      <c r="N21" s="90">
        <f t="shared" si="6"/>
        <v>0</v>
      </c>
      <c r="O21" s="79"/>
      <c r="P21" s="38">
        <f t="shared" si="7"/>
      </c>
      <c r="Q21" s="49"/>
    </row>
    <row r="22" spans="1:18" ht="15" customHeight="1" hidden="1">
      <c r="A22" s="56">
        <v>17</v>
      </c>
      <c r="B22" s="27"/>
      <c r="C22" s="26"/>
      <c r="D22" s="50"/>
      <c r="E22" s="67"/>
      <c r="F22" s="54"/>
      <c r="G22" s="20"/>
      <c r="H22" s="20"/>
      <c r="I22" s="88">
        <f t="shared" si="4"/>
        <v>0</v>
      </c>
      <c r="J22" s="23"/>
      <c r="K22" s="20"/>
      <c r="L22" s="20"/>
      <c r="M22" s="89">
        <f t="shared" si="5"/>
        <v>0</v>
      </c>
      <c r="N22" s="90">
        <f t="shared" si="6"/>
        <v>0</v>
      </c>
      <c r="O22" s="79"/>
      <c r="P22" s="38">
        <f t="shared" si="7"/>
      </c>
      <c r="Q22" s="63"/>
      <c r="R22" s="75"/>
    </row>
    <row r="23" spans="1:18" ht="15" customHeight="1" hidden="1">
      <c r="A23" s="71">
        <v>18</v>
      </c>
      <c r="B23" s="32"/>
      <c r="C23" s="36"/>
      <c r="D23" s="48"/>
      <c r="E23" s="66"/>
      <c r="F23" s="83"/>
      <c r="G23" s="57"/>
      <c r="H23" s="57"/>
      <c r="I23" s="88">
        <f t="shared" si="4"/>
        <v>0</v>
      </c>
      <c r="J23" s="23"/>
      <c r="K23" s="20"/>
      <c r="L23" s="20"/>
      <c r="M23" s="89">
        <f t="shared" si="5"/>
        <v>0</v>
      </c>
      <c r="N23" s="90">
        <f t="shared" si="6"/>
        <v>0</v>
      </c>
      <c r="O23" s="79"/>
      <c r="P23" s="38">
        <f t="shared" si="7"/>
      </c>
      <c r="Q23" s="63"/>
      <c r="R23" s="75"/>
    </row>
    <row r="24" spans="1:18" ht="15" customHeight="1" hidden="1">
      <c r="A24" s="56">
        <v>19</v>
      </c>
      <c r="B24" s="32"/>
      <c r="C24" s="36"/>
      <c r="D24" s="48"/>
      <c r="E24" s="67"/>
      <c r="F24" s="54"/>
      <c r="G24" s="20"/>
      <c r="H24" s="20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59"/>
      <c r="R24" s="75"/>
    </row>
    <row r="25" spans="1:17" ht="15" customHeight="1" hidden="1">
      <c r="A25" s="71">
        <v>20</v>
      </c>
      <c r="B25" s="25"/>
      <c r="C25" s="26"/>
      <c r="D25" s="58"/>
      <c r="E25" s="72"/>
      <c r="F25" s="54"/>
      <c r="G25" s="20"/>
      <c r="H25" s="20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63"/>
    </row>
    <row r="26" spans="1:17" ht="15" customHeight="1" hidden="1">
      <c r="A26" s="56">
        <v>21</v>
      </c>
      <c r="B26" s="32"/>
      <c r="C26" s="36"/>
      <c r="D26" s="48"/>
      <c r="E26" s="67"/>
      <c r="F26" s="54"/>
      <c r="G26" s="20"/>
      <c r="H26" s="20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63"/>
    </row>
    <row r="27" spans="1:17" ht="15" customHeight="1" hidden="1">
      <c r="A27" s="71">
        <v>22</v>
      </c>
      <c r="B27" s="32"/>
      <c r="C27" s="47"/>
      <c r="D27" s="48"/>
      <c r="E27" s="66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59"/>
    </row>
    <row r="28" spans="1:17" ht="15" customHeight="1" hidden="1">
      <c r="A28" s="56">
        <v>23</v>
      </c>
      <c r="B28" s="32"/>
      <c r="C28" s="26"/>
      <c r="D28" s="48"/>
      <c r="E28" s="66"/>
      <c r="F28" s="22"/>
      <c r="G28" s="24"/>
      <c r="H28" s="24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49"/>
    </row>
    <row r="29" spans="1:17" ht="15" customHeight="1" hidden="1">
      <c r="A29" s="71">
        <v>24</v>
      </c>
      <c r="B29" s="27"/>
      <c r="C29" s="26"/>
      <c r="D29" s="50"/>
      <c r="E29" s="73"/>
      <c r="F29" s="40"/>
      <c r="G29" s="41"/>
      <c r="H29" s="41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63"/>
    </row>
    <row r="30" spans="1:17" ht="15" customHeight="1" hidden="1">
      <c r="A30" s="56">
        <v>25</v>
      </c>
      <c r="B30" s="34"/>
      <c r="C30" s="37"/>
      <c r="D30" s="9"/>
      <c r="E30" s="85"/>
      <c r="F30" s="40"/>
      <c r="G30" s="41"/>
      <c r="H30" s="44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33"/>
    </row>
    <row r="32" spans="3:4" ht="12.75">
      <c r="C32" s="229"/>
      <c r="D32" s="230" t="s">
        <v>469</v>
      </c>
    </row>
    <row r="33" ht="12.75" hidden="1"/>
    <row r="34" spans="3:4" ht="12.75" hidden="1">
      <c r="C34" s="231"/>
      <c r="D34" s="230" t="s">
        <v>470</v>
      </c>
    </row>
    <row r="36" spans="3:13" ht="12.75">
      <c r="C36" s="232" t="s">
        <v>471</v>
      </c>
      <c r="M36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6:L30 F16:H30">
    <cfRule type="cellIs" priority="38" dxfId="0" operator="greaterThan" stopIfTrue="1">
      <formula>"n"</formula>
    </cfRule>
  </conditionalFormatting>
  <conditionalFormatting sqref="J13:L13 F13:H13">
    <cfRule type="cellIs" priority="36" dxfId="0" operator="greaterThan" stopIfTrue="1">
      <formula>"n"</formula>
    </cfRule>
  </conditionalFormatting>
  <conditionalFormatting sqref="F15:H15 J15:L15">
    <cfRule type="cellIs" priority="9" dxfId="71" operator="greaterThan">
      <formula>"n"</formula>
    </cfRule>
    <cfRule type="cellIs" priority="10" dxfId="70" operator="greaterThan">
      <formula>"b"</formula>
    </cfRule>
    <cfRule type="cellIs" priority="11" dxfId="69" operator="greaterThan">
      <formula>0</formula>
    </cfRule>
  </conditionalFormatting>
  <conditionalFormatting sqref="F14:H14 J14:L14">
    <cfRule type="cellIs" priority="12" dxfId="71" operator="greaterThan">
      <formula>"n"</formula>
    </cfRule>
    <cfRule type="cellIs" priority="13" dxfId="70" operator="greaterThan">
      <formula>"b"</formula>
    </cfRule>
    <cfRule type="cellIs" priority="14" dxfId="69" operator="greaterThan">
      <formula>0</formula>
    </cfRule>
  </conditionalFormatting>
  <conditionalFormatting sqref="F12:H12">
    <cfRule type="cellIs" priority="8" dxfId="0" operator="greaterThan" stopIfTrue="1">
      <formula>"n"</formula>
    </cfRule>
  </conditionalFormatting>
  <conditionalFormatting sqref="F11:H11">
    <cfRule type="cellIs" priority="7" dxfId="0" operator="greaterThan" stopIfTrue="1">
      <formula>"n"</formula>
    </cfRule>
  </conditionalFormatting>
  <conditionalFormatting sqref="F10:H10">
    <cfRule type="cellIs" priority="6" dxfId="0" operator="greaterThan" stopIfTrue="1">
      <formula>"n"</formula>
    </cfRule>
  </conditionalFormatting>
  <conditionalFormatting sqref="F9:H9">
    <cfRule type="cellIs" priority="5" dxfId="0" operator="greaterThan" stopIfTrue="1">
      <formula>"n"</formula>
    </cfRule>
  </conditionalFormatting>
  <conditionalFormatting sqref="J12:L12">
    <cfRule type="cellIs" priority="4" dxfId="0" operator="greaterThan" stopIfTrue="1">
      <formula>"n"</formula>
    </cfRule>
  </conditionalFormatting>
  <conditionalFormatting sqref="J11:L11">
    <cfRule type="cellIs" priority="3" dxfId="0" operator="greaterThan" stopIfTrue="1">
      <formula>"n"</formula>
    </cfRule>
  </conditionalFormatting>
  <conditionalFormatting sqref="J10:L10">
    <cfRule type="cellIs" priority="2" dxfId="0" operator="greaterThan" stopIfTrue="1">
      <formula>"n"</formula>
    </cfRule>
  </conditionalFormatting>
  <conditionalFormatting sqref="J9:L9">
    <cfRule type="cellIs" priority="1" dxfId="0" operator="greaterThan" stopIfTrue="1">
      <formula>"n"</formula>
    </cfRule>
  </conditionalFormatting>
  <dataValidations count="1">
    <dataValidation type="whole" allowBlank="1" sqref="F21:H30 F10:H10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apas28">
    <tabColor rgb="FFFF0000"/>
    <pageSetUpPr fitToPage="1"/>
  </sheetPr>
  <dimension ref="A1:R40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24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2" t="s">
        <v>243</v>
      </c>
      <c r="C9" s="36" t="s">
        <v>244</v>
      </c>
      <c r="D9" s="48" t="s">
        <v>428</v>
      </c>
      <c r="E9" s="70">
        <v>63.3</v>
      </c>
      <c r="F9" s="23">
        <v>33</v>
      </c>
      <c r="G9" s="20">
        <v>36</v>
      </c>
      <c r="H9" s="20">
        <v>39</v>
      </c>
      <c r="I9" s="88">
        <f>MAX(F9:H9)</f>
        <v>39</v>
      </c>
      <c r="J9" s="23">
        <v>42</v>
      </c>
      <c r="K9" s="20">
        <v>46</v>
      </c>
      <c r="L9" s="20" t="s">
        <v>330</v>
      </c>
      <c r="M9" s="89">
        <f>MAX(J9:L9)</f>
        <v>46</v>
      </c>
      <c r="N9" s="90">
        <f>SUM(I9,M9)</f>
        <v>85</v>
      </c>
      <c r="O9" s="79"/>
      <c r="P9" s="38">
        <f>IF(ISERROR(N9*10^(0.783497476*(LOG10(E9/153.655))^2)),"",N9*10^(0.783497476*(LOG10(E9/153.655))^2))</f>
        <v>111.08083050736424</v>
      </c>
      <c r="Q9" s="59" t="s">
        <v>240</v>
      </c>
      <c r="R9"/>
    </row>
    <row r="10" spans="1:18" ht="15" customHeight="1">
      <c r="A10" s="56">
        <v>2</v>
      </c>
      <c r="B10" s="32" t="s">
        <v>387</v>
      </c>
      <c r="C10" s="36" t="s">
        <v>388</v>
      </c>
      <c r="D10" s="48" t="s">
        <v>419</v>
      </c>
      <c r="E10" s="69">
        <v>69</v>
      </c>
      <c r="F10" s="23">
        <v>25</v>
      </c>
      <c r="G10" s="20" t="s">
        <v>99</v>
      </c>
      <c r="H10" s="20" t="s">
        <v>99</v>
      </c>
      <c r="I10" s="88">
        <f>MAX(F10:H10)</f>
        <v>25</v>
      </c>
      <c r="J10" s="23">
        <v>35</v>
      </c>
      <c r="K10" s="20">
        <v>40</v>
      </c>
      <c r="L10" s="20" t="s">
        <v>174</v>
      </c>
      <c r="M10" s="89">
        <f>MAX(J10:L10)</f>
        <v>40</v>
      </c>
      <c r="N10" s="90">
        <f>SUM(I10,M10)</f>
        <v>65</v>
      </c>
      <c r="O10" s="79"/>
      <c r="P10" s="38">
        <f>IF(ISERROR(N10*10^(0.783497476*(LOG10(E10/153.655))^2)),"",N10*10^(0.783497476*(LOG10(E10/153.655))^2))</f>
        <v>80.84128478122702</v>
      </c>
      <c r="Q10" s="63" t="s">
        <v>389</v>
      </c>
      <c r="R10"/>
    </row>
    <row r="11" spans="1:18" ht="15" customHeight="1" hidden="1">
      <c r="A11" s="87">
        <v>3</v>
      </c>
      <c r="B11" s="27"/>
      <c r="C11" s="26"/>
      <c r="D11" s="50"/>
      <c r="E11" s="70"/>
      <c r="F11" s="23"/>
      <c r="G11" s="20"/>
      <c r="H11" s="20"/>
      <c r="I11" s="88">
        <f aca="true" t="shared" si="0" ref="I11:I34">MAX(F11:H11)</f>
        <v>0</v>
      </c>
      <c r="J11" s="23"/>
      <c r="K11" s="20"/>
      <c r="L11" s="20"/>
      <c r="M11" s="89">
        <f aca="true" t="shared" si="1" ref="M11:M34">MAX(J11:L11)</f>
        <v>0</v>
      </c>
      <c r="N11" s="90">
        <f aca="true" t="shared" si="2" ref="N11:N34">SUM(I11,M11)</f>
        <v>0</v>
      </c>
      <c r="O11" s="79"/>
      <c r="P11" s="38">
        <f aca="true" t="shared" si="3" ref="P11:P34">IF(ISERROR(N11*10^(0.783497476*(LOG10(E11/153.655))^2)),"",N11*10^(0.783497476*(LOG10(E11/153.655))^2))</f>
      </c>
      <c r="Q11" s="63"/>
      <c r="R11"/>
    </row>
    <row r="12" spans="1:18" ht="15" customHeight="1" hidden="1">
      <c r="A12" s="86">
        <v>4</v>
      </c>
      <c r="B12" s="32"/>
      <c r="C12" s="36"/>
      <c r="D12" s="48"/>
      <c r="E12" s="69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49"/>
      <c r="R12"/>
    </row>
    <row r="13" spans="1:17" ht="15" customHeight="1" hidden="1">
      <c r="A13" s="86">
        <v>5</v>
      </c>
      <c r="B13" s="27"/>
      <c r="C13" s="21"/>
      <c r="D13" s="60"/>
      <c r="E13" s="70"/>
      <c r="F13" s="84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27"/>
    </row>
    <row r="14" spans="1:17" ht="15" customHeight="1" hidden="1">
      <c r="A14" s="87">
        <v>6</v>
      </c>
      <c r="B14" s="19"/>
      <c r="C14" s="17"/>
      <c r="D14" s="18"/>
      <c r="E14" s="73"/>
      <c r="F14" s="62"/>
      <c r="G14" s="61"/>
      <c r="H14" s="61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 hidden="1">
      <c r="A15" s="86">
        <v>7</v>
      </c>
      <c r="B15" s="32"/>
      <c r="C15" s="45"/>
      <c r="D15" s="48"/>
      <c r="E15" s="73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 hidden="1">
      <c r="A16" s="86">
        <v>8</v>
      </c>
      <c r="B16" s="32"/>
      <c r="C16" s="36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33"/>
    </row>
    <row r="17" spans="1:17" ht="15" customHeight="1" hidden="1">
      <c r="A17" s="86">
        <v>9</v>
      </c>
      <c r="B17" s="35"/>
      <c r="C17" s="46"/>
      <c r="D17" s="80"/>
      <c r="E17" s="73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 hidden="1">
      <c r="A18" s="56">
        <v>10</v>
      </c>
      <c r="B18" s="29"/>
      <c r="C18" s="28"/>
      <c r="D18" s="31"/>
      <c r="E18" s="67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 hidden="1">
      <c r="A19" s="71">
        <v>11</v>
      </c>
      <c r="B19" s="52"/>
      <c r="C19" s="53"/>
      <c r="D19" s="65"/>
      <c r="E19" s="72"/>
      <c r="F19" s="68"/>
      <c r="G19" s="39"/>
      <c r="H19" s="39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27"/>
    </row>
    <row r="20" spans="1:17" ht="15" customHeight="1" hidden="1">
      <c r="A20" s="86">
        <v>12</v>
      </c>
      <c r="B20" s="27"/>
      <c r="C20" s="26"/>
      <c r="D20" s="50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 hidden="1">
      <c r="A21" s="86">
        <v>13</v>
      </c>
      <c r="B21" s="32"/>
      <c r="C21" s="36"/>
      <c r="D21" s="48"/>
      <c r="E21" s="66"/>
      <c r="F21" s="43"/>
      <c r="G21" s="42"/>
      <c r="H21" s="42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7" ht="15" customHeight="1" hidden="1">
      <c r="A22" s="56">
        <v>14</v>
      </c>
      <c r="B22" s="30"/>
      <c r="C22" s="53"/>
      <c r="D22" s="51"/>
      <c r="E22" s="74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27"/>
    </row>
    <row r="23" spans="1:17" ht="15" customHeight="1" hidden="1">
      <c r="A23" s="71">
        <v>15</v>
      </c>
      <c r="B23" s="29"/>
      <c r="C23" s="28"/>
      <c r="D23" s="3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 hidden="1">
      <c r="A24" s="86">
        <v>16</v>
      </c>
      <c r="B24" s="30"/>
      <c r="C24" s="55"/>
      <c r="D24" s="5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 hidden="1">
      <c r="A25" s="86">
        <v>17</v>
      </c>
      <c r="B25" s="29"/>
      <c r="C25" s="28"/>
      <c r="D25" s="31"/>
      <c r="E25" s="66"/>
      <c r="F25" s="40"/>
      <c r="G25" s="41"/>
      <c r="H25" s="4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49"/>
    </row>
    <row r="26" spans="1:18" ht="15" customHeight="1" hidden="1">
      <c r="A26" s="56">
        <v>18</v>
      </c>
      <c r="B26" s="27"/>
      <c r="C26" s="26"/>
      <c r="D26" s="50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 hidden="1">
      <c r="A27" s="71">
        <v>19</v>
      </c>
      <c r="B27" s="32"/>
      <c r="C27" s="36"/>
      <c r="D27" s="48"/>
      <c r="E27" s="66"/>
      <c r="F27" s="83"/>
      <c r="G27" s="57"/>
      <c r="H27" s="57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 hidden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59"/>
      <c r="R28" s="75"/>
    </row>
    <row r="29" spans="1:17" ht="15" customHeight="1" hidden="1">
      <c r="A29" s="86">
        <v>21</v>
      </c>
      <c r="B29" s="25"/>
      <c r="C29" s="26"/>
      <c r="D29" s="58"/>
      <c r="E29" s="72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 hidden="1">
      <c r="A30" s="56">
        <v>22</v>
      </c>
      <c r="B30" s="32"/>
      <c r="C30" s="36"/>
      <c r="D30" s="48"/>
      <c r="E30" s="67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 hidden="1">
      <c r="A31" s="71">
        <v>23</v>
      </c>
      <c r="B31" s="32"/>
      <c r="C31" s="47"/>
      <c r="D31" s="48"/>
      <c r="E31" s="66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59"/>
    </row>
    <row r="32" spans="1:17" ht="15" customHeight="1" hidden="1">
      <c r="A32" s="86">
        <v>24</v>
      </c>
      <c r="B32" s="32"/>
      <c r="C32" s="26"/>
      <c r="D32" s="48"/>
      <c r="E32" s="66"/>
      <c r="F32" s="22"/>
      <c r="G32" s="24"/>
      <c r="H32" s="24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49"/>
    </row>
    <row r="33" spans="1:17" ht="15" customHeight="1" hidden="1">
      <c r="A33" s="86">
        <v>25</v>
      </c>
      <c r="B33" s="27"/>
      <c r="C33" s="26"/>
      <c r="D33" s="50"/>
      <c r="E33" s="73"/>
      <c r="F33" s="40"/>
      <c r="G33" s="41"/>
      <c r="H33" s="41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63"/>
    </row>
    <row r="34" spans="1:17" ht="15" customHeight="1" hidden="1">
      <c r="A34" s="56">
        <v>26</v>
      </c>
      <c r="B34" s="34"/>
      <c r="C34" s="37"/>
      <c r="D34" s="9"/>
      <c r="E34" s="85"/>
      <c r="F34" s="40"/>
      <c r="G34" s="41"/>
      <c r="H34" s="44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33"/>
    </row>
    <row r="36" spans="3:4" ht="12.75" hidden="1">
      <c r="C36" s="229"/>
      <c r="D36" s="230" t="s">
        <v>469</v>
      </c>
    </row>
    <row r="37" ht="12.75" hidden="1"/>
    <row r="38" spans="3:4" ht="12.75" hidden="1">
      <c r="C38" s="231"/>
      <c r="D38" s="230" t="s">
        <v>470</v>
      </c>
    </row>
    <row r="39" ht="12.75" hidden="1"/>
    <row r="40" spans="3:13" ht="12.75">
      <c r="C40" s="232" t="s">
        <v>471</v>
      </c>
      <c r="M40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1:H34 J11:L34">
    <cfRule type="cellIs" priority="8" dxfId="0" operator="greaterThan" stopIfTrue="1">
      <formula>"n"</formula>
    </cfRule>
  </conditionalFormatting>
  <conditionalFormatting sqref="F10:H10">
    <cfRule type="cellIs" priority="4" dxfId="0" operator="greaterThan" stopIfTrue="1">
      <formula>"n"</formula>
    </cfRule>
  </conditionalFormatting>
  <conditionalFormatting sqref="F9:H9">
    <cfRule type="cellIs" priority="3" dxfId="0" operator="greaterThan" stopIfTrue="1">
      <formula>"n"</formula>
    </cfRule>
  </conditionalFormatting>
  <conditionalFormatting sqref="J10:L10">
    <cfRule type="cellIs" priority="2" dxfId="0" operator="greaterThan" stopIfTrue="1">
      <formula>"n"</formula>
    </cfRule>
  </conditionalFormatting>
  <conditionalFormatting sqref="J9:L9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apas29">
    <tabColor rgb="FFFF0000"/>
    <pageSetUpPr fitToPage="1"/>
  </sheetPr>
  <dimension ref="A1:R41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11" t="s">
        <v>111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144" t="s">
        <v>314</v>
      </c>
      <c r="C9" s="145" t="s">
        <v>315</v>
      </c>
      <c r="D9" s="48" t="s">
        <v>422</v>
      </c>
      <c r="E9" s="150">
        <v>74.8</v>
      </c>
      <c r="F9" s="23">
        <v>28</v>
      </c>
      <c r="G9" s="20">
        <v>32</v>
      </c>
      <c r="H9" s="20" t="s">
        <v>430</v>
      </c>
      <c r="I9" s="88">
        <f>MAX(F9:H9)</f>
        <v>32</v>
      </c>
      <c r="J9" s="23">
        <v>40</v>
      </c>
      <c r="K9" s="20">
        <v>44</v>
      </c>
      <c r="L9" s="20">
        <v>50</v>
      </c>
      <c r="M9" s="89">
        <f>MAX(J9:L9)</f>
        <v>50</v>
      </c>
      <c r="N9" s="90">
        <f>SUM(I9,M9)</f>
        <v>82</v>
      </c>
      <c r="O9" s="79"/>
      <c r="P9" s="38">
        <f>IF(ISERROR(N9*10^(0.783497476*(LOG10(E9/153.655))^2)),"",N9*10^(0.783497476*(LOG10(E9/153.655))^2))</f>
        <v>97.81339819328156</v>
      </c>
      <c r="Q9" s="163" t="s">
        <v>129</v>
      </c>
      <c r="R9"/>
    </row>
    <row r="10" spans="1:18" ht="15" customHeight="1">
      <c r="A10" s="56">
        <v>2</v>
      </c>
      <c r="B10" s="27" t="s">
        <v>249</v>
      </c>
      <c r="C10" s="26" t="s">
        <v>250</v>
      </c>
      <c r="D10" s="50" t="s">
        <v>431</v>
      </c>
      <c r="E10" s="73">
        <v>70.8</v>
      </c>
      <c r="F10" s="23">
        <v>25</v>
      </c>
      <c r="G10" s="20">
        <v>28</v>
      </c>
      <c r="H10" s="20" t="s">
        <v>99</v>
      </c>
      <c r="I10" s="88">
        <f>MAX(F10:H10)</f>
        <v>28</v>
      </c>
      <c r="J10" s="23">
        <v>35</v>
      </c>
      <c r="K10" s="20">
        <v>38</v>
      </c>
      <c r="L10" s="20" t="s">
        <v>163</v>
      </c>
      <c r="M10" s="89">
        <f>MAX(J10:L10)</f>
        <v>38</v>
      </c>
      <c r="N10" s="90">
        <f>SUM(I10,M10)</f>
        <v>66</v>
      </c>
      <c r="O10" s="79"/>
      <c r="P10" s="38">
        <f>IF(ISERROR(N10*10^(0.783497476*(LOG10(E10/153.655))^2)),"",N10*10^(0.783497476*(LOG10(E10/153.655))^2))</f>
        <v>80.95957211831251</v>
      </c>
      <c r="Q10" s="63" t="s">
        <v>231</v>
      </c>
      <c r="R10"/>
    </row>
    <row r="11" spans="1:18" ht="15" customHeight="1">
      <c r="A11" s="191">
        <v>3</v>
      </c>
      <c r="B11" s="207" t="s">
        <v>251</v>
      </c>
      <c r="C11" s="201" t="s">
        <v>252</v>
      </c>
      <c r="D11" s="205" t="s">
        <v>428</v>
      </c>
      <c r="E11" s="208"/>
      <c r="F11" s="209"/>
      <c r="G11" s="210"/>
      <c r="H11" s="210"/>
      <c r="I11" s="122">
        <f>MAX(F11:H11)</f>
        <v>0</v>
      </c>
      <c r="J11" s="203"/>
      <c r="K11" s="202"/>
      <c r="L11" s="202"/>
      <c r="M11" s="125">
        <f>MAX(J11:L11)</f>
        <v>0</v>
      </c>
      <c r="N11" s="126">
        <f>SUM(I11,M11)</f>
        <v>0</v>
      </c>
      <c r="O11" s="127"/>
      <c r="P11" s="128">
        <f>IF(ISERROR(N11*10^(0.783497476*(LOG10(E11/153.655))^2)),"",N11*10^(0.783497476*(LOG10(E11/153.655))^2))</f>
      </c>
      <c r="Q11" s="211" t="s">
        <v>240</v>
      </c>
      <c r="R11"/>
    </row>
    <row r="12" spans="1:18" ht="15" customHeight="1" hidden="1">
      <c r="A12" s="87">
        <v>3</v>
      </c>
      <c r="B12" s="27"/>
      <c r="C12" s="26"/>
      <c r="D12" s="50"/>
      <c r="E12" s="70"/>
      <c r="F12" s="23"/>
      <c r="G12" s="20"/>
      <c r="H12" s="20"/>
      <c r="I12" s="88">
        <f aca="true" t="shared" si="0" ref="I12:I35">MAX(F12:H12)</f>
        <v>0</v>
      </c>
      <c r="J12" s="23"/>
      <c r="K12" s="20"/>
      <c r="L12" s="20"/>
      <c r="M12" s="89">
        <f aca="true" t="shared" si="1" ref="M12:M35">MAX(J12:L12)</f>
        <v>0</v>
      </c>
      <c r="N12" s="90">
        <f aca="true" t="shared" si="2" ref="N12:N35">SUM(I12,M12)</f>
        <v>0</v>
      </c>
      <c r="O12" s="79"/>
      <c r="P12" s="38">
        <f aca="true" t="shared" si="3" ref="P12:P35">IF(ISERROR(N12*10^(0.783497476*(LOG10(E12/153.655))^2)),"",N12*10^(0.783497476*(LOG10(E12/153.655))^2))</f>
      </c>
      <c r="Q12" s="63"/>
      <c r="R12"/>
    </row>
    <row r="13" spans="1:18" ht="15" customHeight="1" hidden="1">
      <c r="A13" s="86">
        <v>4</v>
      </c>
      <c r="B13" s="32"/>
      <c r="C13" s="36"/>
      <c r="D13" s="48"/>
      <c r="E13" s="69"/>
      <c r="F13" s="23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49"/>
      <c r="R13"/>
    </row>
    <row r="14" spans="1:17" ht="15" customHeight="1" hidden="1">
      <c r="A14" s="86">
        <v>5</v>
      </c>
      <c r="B14" s="27"/>
      <c r="C14" s="21"/>
      <c r="D14" s="60"/>
      <c r="E14" s="70"/>
      <c r="F14" s="84"/>
      <c r="G14" s="20"/>
      <c r="H14" s="20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27"/>
    </row>
    <row r="15" spans="1:17" ht="15" customHeight="1" hidden="1">
      <c r="A15" s="87">
        <v>6</v>
      </c>
      <c r="B15" s="19"/>
      <c r="C15" s="17"/>
      <c r="D15" s="18"/>
      <c r="E15" s="73"/>
      <c r="F15" s="62"/>
      <c r="G15" s="61"/>
      <c r="H15" s="61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 hidden="1">
      <c r="A16" s="86">
        <v>7</v>
      </c>
      <c r="B16" s="32"/>
      <c r="C16" s="45"/>
      <c r="D16" s="48"/>
      <c r="E16" s="73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63"/>
    </row>
    <row r="17" spans="1:17" ht="15" customHeight="1" hidden="1">
      <c r="A17" s="86">
        <v>8</v>
      </c>
      <c r="B17" s="32"/>
      <c r="C17" s="36"/>
      <c r="D17" s="48"/>
      <c r="E17" s="64"/>
      <c r="F17" s="54"/>
      <c r="G17" s="20"/>
      <c r="H17" s="20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33"/>
    </row>
    <row r="18" spans="1:17" ht="15" customHeight="1" hidden="1">
      <c r="A18" s="86">
        <v>9</v>
      </c>
      <c r="B18" s="35"/>
      <c r="C18" s="46"/>
      <c r="D18" s="80"/>
      <c r="E18" s="73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 hidden="1">
      <c r="A19" s="56">
        <v>10</v>
      </c>
      <c r="B19" s="29"/>
      <c r="C19" s="28"/>
      <c r="D19" s="31"/>
      <c r="E19" s="67"/>
      <c r="F19" s="62"/>
      <c r="G19" s="61"/>
      <c r="H19" s="61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63"/>
    </row>
    <row r="20" spans="1:17" ht="15" customHeight="1" hidden="1">
      <c r="A20" s="71">
        <v>11</v>
      </c>
      <c r="B20" s="52"/>
      <c r="C20" s="53"/>
      <c r="D20" s="65"/>
      <c r="E20" s="72"/>
      <c r="F20" s="68"/>
      <c r="G20" s="39"/>
      <c r="H20" s="39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27"/>
    </row>
    <row r="21" spans="1:17" ht="15" customHeight="1" hidden="1">
      <c r="A21" s="86">
        <v>12</v>
      </c>
      <c r="B21" s="27"/>
      <c r="C21" s="26"/>
      <c r="D21" s="50"/>
      <c r="E21" s="67"/>
      <c r="F21" s="62"/>
      <c r="G21" s="61"/>
      <c r="H21" s="61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63"/>
    </row>
    <row r="22" spans="1:17" ht="15" customHeight="1" hidden="1">
      <c r="A22" s="86">
        <v>13</v>
      </c>
      <c r="B22" s="32"/>
      <c r="C22" s="36"/>
      <c r="D22" s="48"/>
      <c r="E22" s="66"/>
      <c r="F22" s="43"/>
      <c r="G22" s="42"/>
      <c r="H22" s="42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49"/>
    </row>
    <row r="23" spans="1:17" ht="15" customHeight="1" hidden="1">
      <c r="A23" s="56">
        <v>14</v>
      </c>
      <c r="B23" s="30"/>
      <c r="C23" s="53"/>
      <c r="D23" s="51"/>
      <c r="E23" s="74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27"/>
    </row>
    <row r="24" spans="1:17" ht="15" customHeight="1" hidden="1">
      <c r="A24" s="71">
        <v>15</v>
      </c>
      <c r="B24" s="29"/>
      <c r="C24" s="28"/>
      <c r="D24" s="3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 hidden="1">
      <c r="A25" s="86">
        <v>16</v>
      </c>
      <c r="B25" s="30"/>
      <c r="C25" s="55"/>
      <c r="D25" s="51"/>
      <c r="E25" s="67"/>
      <c r="F25" s="62"/>
      <c r="G25" s="61"/>
      <c r="H25" s="6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63"/>
    </row>
    <row r="26" spans="1:17" ht="15" customHeight="1" hidden="1">
      <c r="A26" s="86">
        <v>17</v>
      </c>
      <c r="B26" s="29"/>
      <c r="C26" s="28"/>
      <c r="D26" s="31"/>
      <c r="E26" s="66"/>
      <c r="F26" s="40"/>
      <c r="G26" s="41"/>
      <c r="H26" s="41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49"/>
    </row>
    <row r="27" spans="1:18" ht="15" customHeight="1" hidden="1">
      <c r="A27" s="56">
        <v>18</v>
      </c>
      <c r="B27" s="27"/>
      <c r="C27" s="26"/>
      <c r="D27" s="50"/>
      <c r="E27" s="67"/>
      <c r="F27" s="54"/>
      <c r="G27" s="20"/>
      <c r="H27" s="20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 hidden="1">
      <c r="A28" s="71">
        <v>19</v>
      </c>
      <c r="B28" s="32"/>
      <c r="C28" s="36"/>
      <c r="D28" s="48"/>
      <c r="E28" s="66"/>
      <c r="F28" s="83"/>
      <c r="G28" s="57"/>
      <c r="H28" s="57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63"/>
      <c r="R28" s="75"/>
    </row>
    <row r="29" spans="1:18" ht="15" customHeight="1" hidden="1">
      <c r="A29" s="86">
        <v>20</v>
      </c>
      <c r="B29" s="32"/>
      <c r="C29" s="36"/>
      <c r="D29" s="48"/>
      <c r="E29" s="67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59"/>
      <c r="R29" s="75"/>
    </row>
    <row r="30" spans="1:17" ht="15" customHeight="1" hidden="1">
      <c r="A30" s="86">
        <v>21</v>
      </c>
      <c r="B30" s="25"/>
      <c r="C30" s="26"/>
      <c r="D30" s="58"/>
      <c r="E30" s="72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 hidden="1">
      <c r="A31" s="56">
        <v>22</v>
      </c>
      <c r="B31" s="32"/>
      <c r="C31" s="36"/>
      <c r="D31" s="48"/>
      <c r="E31" s="67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63"/>
    </row>
    <row r="32" spans="1:17" ht="15" customHeight="1" hidden="1">
      <c r="A32" s="71">
        <v>23</v>
      </c>
      <c r="B32" s="32"/>
      <c r="C32" s="47"/>
      <c r="D32" s="48"/>
      <c r="E32" s="66"/>
      <c r="F32" s="54"/>
      <c r="G32" s="20"/>
      <c r="H32" s="20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59"/>
    </row>
    <row r="33" spans="1:17" ht="15" customHeight="1" hidden="1">
      <c r="A33" s="86">
        <v>24</v>
      </c>
      <c r="B33" s="32"/>
      <c r="C33" s="26"/>
      <c r="D33" s="48"/>
      <c r="E33" s="66"/>
      <c r="F33" s="22"/>
      <c r="G33" s="24"/>
      <c r="H33" s="24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49"/>
    </row>
    <row r="34" spans="1:17" ht="15" customHeight="1" hidden="1">
      <c r="A34" s="86">
        <v>25</v>
      </c>
      <c r="B34" s="27"/>
      <c r="C34" s="26"/>
      <c r="D34" s="50"/>
      <c r="E34" s="73"/>
      <c r="F34" s="40"/>
      <c r="G34" s="41"/>
      <c r="H34" s="41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63"/>
    </row>
    <row r="35" spans="1:17" ht="15" customHeight="1" hidden="1">
      <c r="A35" s="56">
        <v>26</v>
      </c>
      <c r="B35" s="34"/>
      <c r="C35" s="37"/>
      <c r="D35" s="9"/>
      <c r="E35" s="85"/>
      <c r="F35" s="40"/>
      <c r="G35" s="41"/>
      <c r="H35" s="44"/>
      <c r="I35" s="88">
        <f t="shared" si="0"/>
        <v>0</v>
      </c>
      <c r="J35" s="23"/>
      <c r="K35" s="20"/>
      <c r="L35" s="20"/>
      <c r="M35" s="89">
        <f t="shared" si="1"/>
        <v>0</v>
      </c>
      <c r="N35" s="90">
        <f t="shared" si="2"/>
        <v>0</v>
      </c>
      <c r="O35" s="79"/>
      <c r="P35" s="38">
        <f t="shared" si="3"/>
      </c>
      <c r="Q35" s="33"/>
    </row>
    <row r="37" spans="3:4" ht="12.75">
      <c r="C37" s="229"/>
      <c r="D37" s="230" t="s">
        <v>469</v>
      </c>
    </row>
    <row r="38" ht="12.75" hidden="1"/>
    <row r="39" spans="3:4" ht="12.75" hidden="1">
      <c r="C39" s="231"/>
      <c r="D39" s="230" t="s">
        <v>470</v>
      </c>
    </row>
    <row r="41" spans="3:13" ht="12.75">
      <c r="C41" s="232" t="s">
        <v>471</v>
      </c>
      <c r="M41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2:L35 F12:H35">
    <cfRule type="cellIs" priority="14" dxfId="0" operator="greaterThan" stopIfTrue="1">
      <formula>"n"</formula>
    </cfRule>
  </conditionalFormatting>
  <conditionalFormatting sqref="F11:H11 J11:L11">
    <cfRule type="cellIs" priority="11" dxfId="71" operator="greaterThan">
      <formula>"n"</formula>
    </cfRule>
    <cfRule type="cellIs" priority="12" dxfId="70" operator="greaterThan">
      <formula>"b"</formula>
    </cfRule>
    <cfRule type="cellIs" priority="13" dxfId="69" operator="greaterThan">
      <formula>0</formula>
    </cfRule>
  </conditionalFormatting>
  <conditionalFormatting sqref="F10:H10">
    <cfRule type="cellIs" priority="4" dxfId="0" operator="greaterThan" stopIfTrue="1">
      <formula>"n"</formula>
    </cfRule>
  </conditionalFormatting>
  <conditionalFormatting sqref="F9:H9">
    <cfRule type="cellIs" priority="3" dxfId="0" operator="greaterThan" stopIfTrue="1">
      <formula>"n"</formula>
    </cfRule>
  </conditionalFormatting>
  <conditionalFormatting sqref="J10:L10">
    <cfRule type="cellIs" priority="2" dxfId="0" operator="greaterThan" stopIfTrue="1">
      <formula>"n"</formula>
    </cfRule>
  </conditionalFormatting>
  <conditionalFormatting sqref="J9:L9">
    <cfRule type="cellIs" priority="1" dxfId="0" operator="greaterThan" stopIfTrue="1">
      <formula>"n"</formula>
    </cfRule>
  </conditionalFormatting>
  <dataValidations count="1">
    <dataValidation type="whole" allowBlank="1" sqref="F26:H35 F12:H1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apas30">
    <tabColor rgb="FFFF0000"/>
    <pageSetUpPr fitToPage="1"/>
  </sheetPr>
  <dimension ref="A1:R41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57" t="s">
        <v>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"/>
    </row>
    <row r="2" spans="1:18" ht="27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"/>
    </row>
    <row r="3" spans="1:18" ht="18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"/>
    </row>
    <row r="4" ht="16.5" customHeight="1"/>
    <row r="5" spans="1:18" ht="19.5" customHeight="1">
      <c r="A5" s="262" t="s">
        <v>17</v>
      </c>
      <c r="B5" s="262"/>
      <c r="C5" s="262"/>
      <c r="D5" s="16"/>
      <c r="E5" s="76"/>
      <c r="F5" s="262" t="s">
        <v>18</v>
      </c>
      <c r="G5" s="262"/>
      <c r="H5" s="262"/>
      <c r="I5" s="10"/>
      <c r="J5" s="263" t="s">
        <v>468</v>
      </c>
      <c r="K5" s="264"/>
      <c r="L5" s="264"/>
      <c r="M5" s="10"/>
      <c r="N5" s="10"/>
      <c r="O5" s="10"/>
      <c r="P5" s="91" t="s">
        <v>112</v>
      </c>
      <c r="R5" s="14"/>
    </row>
    <row r="6" spans="1:18" ht="22.5" customHeight="1">
      <c r="A6" s="272" t="s">
        <v>1</v>
      </c>
      <c r="B6" s="272"/>
      <c r="C6" s="272"/>
      <c r="D6" s="77"/>
      <c r="E6" s="78"/>
      <c r="F6" s="273" t="s">
        <v>2</v>
      </c>
      <c r="G6" s="273"/>
      <c r="H6" s="273"/>
      <c r="I6" s="10"/>
      <c r="J6" s="274" t="s">
        <v>3</v>
      </c>
      <c r="K6" s="274"/>
      <c r="L6" s="275"/>
      <c r="M6" s="2"/>
      <c r="N6" s="10"/>
      <c r="O6" s="10"/>
      <c r="P6" s="12" t="s">
        <v>4</v>
      </c>
      <c r="R6" s="15"/>
    </row>
    <row r="7" spans="1:18" ht="15" customHeight="1">
      <c r="A7" s="276" t="s">
        <v>5</v>
      </c>
      <c r="B7" s="277" t="s">
        <v>6</v>
      </c>
      <c r="C7" s="276" t="s">
        <v>7</v>
      </c>
      <c r="D7" s="251" t="s">
        <v>2</v>
      </c>
      <c r="E7" s="253" t="s">
        <v>8</v>
      </c>
      <c r="F7" s="254" t="s">
        <v>9</v>
      </c>
      <c r="G7" s="255"/>
      <c r="H7" s="255"/>
      <c r="I7" s="256"/>
      <c r="J7" s="254" t="s">
        <v>10</v>
      </c>
      <c r="K7" s="255"/>
      <c r="L7" s="255"/>
      <c r="M7" s="256"/>
      <c r="N7" s="265" t="s">
        <v>11</v>
      </c>
      <c r="O7" s="266" t="s">
        <v>12</v>
      </c>
      <c r="P7" s="268" t="s">
        <v>13</v>
      </c>
      <c r="Q7" s="270" t="s">
        <v>14</v>
      </c>
      <c r="R7"/>
    </row>
    <row r="8" spans="1:17" s="3" customFormat="1" ht="15" customHeight="1">
      <c r="A8" s="276"/>
      <c r="B8" s="277"/>
      <c r="C8" s="276"/>
      <c r="D8" s="252"/>
      <c r="E8" s="253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65"/>
      <c r="O8" s="267"/>
      <c r="P8" s="269"/>
      <c r="Q8" s="271"/>
    </row>
    <row r="9" spans="1:18" ht="15" customHeight="1">
      <c r="A9" s="56">
        <v>1</v>
      </c>
      <c r="B9" s="32" t="s">
        <v>245</v>
      </c>
      <c r="C9" s="36" t="s">
        <v>246</v>
      </c>
      <c r="D9" s="48" t="s">
        <v>428</v>
      </c>
      <c r="E9" s="70">
        <v>78.5</v>
      </c>
      <c r="F9" s="23">
        <v>56</v>
      </c>
      <c r="G9" s="20" t="s">
        <v>432</v>
      </c>
      <c r="H9" s="20">
        <v>64</v>
      </c>
      <c r="I9" s="221">
        <f aca="true" t="shared" si="0" ref="I9:I14">MAX(F9:H9)</f>
        <v>64</v>
      </c>
      <c r="J9" s="23">
        <v>70</v>
      </c>
      <c r="K9" s="20">
        <v>76</v>
      </c>
      <c r="L9" s="20" t="s">
        <v>433</v>
      </c>
      <c r="M9" s="222">
        <f aca="true" t="shared" si="1" ref="M9:M14">MAX(J9:L9)</f>
        <v>76</v>
      </c>
      <c r="N9" s="223">
        <f aca="true" t="shared" si="2" ref="N9:N14">SUM(I9,M9)</f>
        <v>140</v>
      </c>
      <c r="O9" s="79">
        <v>5</v>
      </c>
      <c r="P9" s="38">
        <f aca="true" t="shared" si="3" ref="P9:P14">IF(ISERROR(N9*10^(0.783497476*(LOG10(E9/153.655))^2)),"",N9*10^(0.783497476*(LOG10(E9/153.655))^2))</f>
        <v>163.22417113248446</v>
      </c>
      <c r="Q9" s="59" t="s">
        <v>254</v>
      </c>
      <c r="R9"/>
    </row>
    <row r="10" spans="1:18" ht="15" customHeight="1">
      <c r="A10" s="56">
        <v>2</v>
      </c>
      <c r="B10" s="32" t="s">
        <v>350</v>
      </c>
      <c r="C10" s="45" t="s">
        <v>351</v>
      </c>
      <c r="D10" s="48" t="s">
        <v>429</v>
      </c>
      <c r="E10" s="70">
        <v>98.7</v>
      </c>
      <c r="F10" s="23">
        <v>50</v>
      </c>
      <c r="G10" s="20">
        <v>53</v>
      </c>
      <c r="H10" s="20" t="s">
        <v>434</v>
      </c>
      <c r="I10" s="88">
        <f t="shared" si="0"/>
        <v>53</v>
      </c>
      <c r="J10" s="23">
        <v>60</v>
      </c>
      <c r="K10" s="20">
        <v>65</v>
      </c>
      <c r="L10" s="20">
        <v>70</v>
      </c>
      <c r="M10" s="89">
        <f t="shared" si="1"/>
        <v>70</v>
      </c>
      <c r="N10" s="90">
        <f t="shared" si="2"/>
        <v>123</v>
      </c>
      <c r="O10" s="79">
        <v>4</v>
      </c>
      <c r="P10" s="38">
        <f t="shared" si="3"/>
        <v>131.47920368200897</v>
      </c>
      <c r="Q10" s="63" t="s">
        <v>345</v>
      </c>
      <c r="R10"/>
    </row>
    <row r="11" spans="1:18" ht="15" customHeight="1">
      <c r="A11" s="71">
        <v>3</v>
      </c>
      <c r="B11" s="19" t="s">
        <v>348</v>
      </c>
      <c r="C11" s="17" t="s">
        <v>349</v>
      </c>
      <c r="D11" s="18" t="s">
        <v>429</v>
      </c>
      <c r="E11" s="70">
        <v>85.1</v>
      </c>
      <c r="F11" s="23">
        <v>32</v>
      </c>
      <c r="G11" s="20">
        <v>34</v>
      </c>
      <c r="H11" s="20">
        <v>36</v>
      </c>
      <c r="I11" s="88">
        <f t="shared" si="0"/>
        <v>36</v>
      </c>
      <c r="J11" s="23">
        <v>42</v>
      </c>
      <c r="K11" s="20">
        <v>46</v>
      </c>
      <c r="L11" s="20">
        <v>50</v>
      </c>
      <c r="M11" s="89">
        <f t="shared" si="1"/>
        <v>50</v>
      </c>
      <c r="N11" s="90">
        <f t="shared" si="2"/>
        <v>86</v>
      </c>
      <c r="O11" s="79">
        <v>3</v>
      </c>
      <c r="P11" s="38">
        <f t="shared" si="3"/>
        <v>96.84865753215772</v>
      </c>
      <c r="Q11" s="63" t="s">
        <v>345</v>
      </c>
      <c r="R11"/>
    </row>
    <row r="12" spans="1:18" ht="15" customHeight="1">
      <c r="A12" s="56">
        <v>4</v>
      </c>
      <c r="B12" s="27" t="s">
        <v>435</v>
      </c>
      <c r="C12" s="21" t="s">
        <v>309</v>
      </c>
      <c r="D12" s="48" t="s">
        <v>422</v>
      </c>
      <c r="E12" s="70">
        <v>88.4</v>
      </c>
      <c r="F12" s="23">
        <v>25</v>
      </c>
      <c r="G12" s="20">
        <v>30</v>
      </c>
      <c r="H12" s="20">
        <v>33</v>
      </c>
      <c r="I12" s="88">
        <f t="shared" si="0"/>
        <v>33</v>
      </c>
      <c r="J12" s="23">
        <v>37</v>
      </c>
      <c r="K12" s="20">
        <v>41</v>
      </c>
      <c r="L12" s="20" t="s">
        <v>121</v>
      </c>
      <c r="M12" s="89">
        <f t="shared" si="1"/>
        <v>41</v>
      </c>
      <c r="N12" s="90">
        <f t="shared" si="2"/>
        <v>74</v>
      </c>
      <c r="O12" s="79">
        <v>2</v>
      </c>
      <c r="P12" s="38">
        <f t="shared" si="3"/>
        <v>82.11012157941276</v>
      </c>
      <c r="Q12" s="27" t="s">
        <v>129</v>
      </c>
      <c r="R12"/>
    </row>
    <row r="13" spans="1:17" ht="15" customHeight="1">
      <c r="A13" s="71">
        <v>5</v>
      </c>
      <c r="B13" s="156" t="s">
        <v>436</v>
      </c>
      <c r="C13" s="157">
        <v>38262</v>
      </c>
      <c r="D13" s="164" t="s">
        <v>437</v>
      </c>
      <c r="E13" s="155">
        <v>80.7</v>
      </c>
      <c r="F13" s="23">
        <v>25</v>
      </c>
      <c r="G13" s="20">
        <v>30</v>
      </c>
      <c r="H13" s="20">
        <v>33</v>
      </c>
      <c r="I13" s="88">
        <f t="shared" si="0"/>
        <v>33</v>
      </c>
      <c r="J13" s="23">
        <v>33</v>
      </c>
      <c r="K13" s="20" t="s">
        <v>381</v>
      </c>
      <c r="L13" s="20">
        <v>37</v>
      </c>
      <c r="M13" s="89">
        <f t="shared" si="1"/>
        <v>37</v>
      </c>
      <c r="N13" s="90">
        <f t="shared" si="2"/>
        <v>70</v>
      </c>
      <c r="O13" s="79">
        <v>1</v>
      </c>
      <c r="P13" s="38">
        <f t="shared" si="3"/>
        <v>80.60851545620649</v>
      </c>
      <c r="Q13" s="149" t="s">
        <v>326</v>
      </c>
    </row>
    <row r="14" spans="1:17" ht="15" customHeight="1">
      <c r="A14" s="204">
        <v>6</v>
      </c>
      <c r="B14" s="194" t="s">
        <v>247</v>
      </c>
      <c r="C14" s="198" t="s">
        <v>248</v>
      </c>
      <c r="D14" s="205" t="s">
        <v>428</v>
      </c>
      <c r="E14" s="206"/>
      <c r="F14" s="199"/>
      <c r="G14" s="124"/>
      <c r="H14" s="124"/>
      <c r="I14" s="122">
        <f t="shared" si="0"/>
        <v>0</v>
      </c>
      <c r="J14" s="123"/>
      <c r="K14" s="124"/>
      <c r="L14" s="124"/>
      <c r="M14" s="125">
        <f t="shared" si="1"/>
        <v>0</v>
      </c>
      <c r="N14" s="126">
        <f t="shared" si="2"/>
        <v>0</v>
      </c>
      <c r="O14" s="127"/>
      <c r="P14" s="128">
        <f t="shared" si="3"/>
      </c>
      <c r="Q14" s="129" t="s">
        <v>240</v>
      </c>
    </row>
    <row r="15" spans="1:17" ht="15" customHeight="1" hidden="1">
      <c r="A15" s="86">
        <v>8</v>
      </c>
      <c r="B15" s="32"/>
      <c r="C15" s="36"/>
      <c r="D15" s="48"/>
      <c r="E15" s="64"/>
      <c r="F15" s="54"/>
      <c r="G15" s="20"/>
      <c r="H15" s="20"/>
      <c r="I15" s="88">
        <f aca="true" t="shared" si="4" ref="I15:I33">MAX(F15:H15)</f>
        <v>0</v>
      </c>
      <c r="J15" s="23"/>
      <c r="K15" s="20"/>
      <c r="L15" s="20"/>
      <c r="M15" s="89">
        <f aca="true" t="shared" si="5" ref="M15:M33">MAX(J15:L15)</f>
        <v>0</v>
      </c>
      <c r="N15" s="90">
        <f aca="true" t="shared" si="6" ref="N15:N33">SUM(I15,M15)</f>
        <v>0</v>
      </c>
      <c r="O15" s="79"/>
      <c r="P15" s="38">
        <f aca="true" t="shared" si="7" ref="P15:P33">IF(ISERROR(N15*10^(0.783497476*(LOG10(E15/153.655))^2)),"",N15*10^(0.783497476*(LOG10(E15/153.655))^2))</f>
      </c>
      <c r="Q15" s="33"/>
    </row>
    <row r="16" spans="1:17" ht="15" customHeight="1" hidden="1">
      <c r="A16" s="86">
        <v>9</v>
      </c>
      <c r="B16" s="35"/>
      <c r="C16" s="46"/>
      <c r="D16" s="80"/>
      <c r="E16" s="73"/>
      <c r="F16" s="62"/>
      <c r="G16" s="61"/>
      <c r="H16" s="61"/>
      <c r="I16" s="88">
        <f t="shared" si="4"/>
        <v>0</v>
      </c>
      <c r="J16" s="23"/>
      <c r="K16" s="20"/>
      <c r="L16" s="20"/>
      <c r="M16" s="89">
        <f t="shared" si="5"/>
        <v>0</v>
      </c>
      <c r="N16" s="90">
        <f t="shared" si="6"/>
        <v>0</v>
      </c>
      <c r="O16" s="79"/>
      <c r="P16" s="38">
        <f t="shared" si="7"/>
      </c>
      <c r="Q16" s="63"/>
    </row>
    <row r="17" spans="1:17" ht="15" customHeight="1" hidden="1">
      <c r="A17" s="56">
        <v>10</v>
      </c>
      <c r="B17" s="29"/>
      <c r="C17" s="28"/>
      <c r="D17" s="31"/>
      <c r="E17" s="67"/>
      <c r="F17" s="62"/>
      <c r="G17" s="61"/>
      <c r="H17" s="61"/>
      <c r="I17" s="88">
        <f t="shared" si="4"/>
        <v>0</v>
      </c>
      <c r="J17" s="23"/>
      <c r="K17" s="20"/>
      <c r="L17" s="20"/>
      <c r="M17" s="89">
        <f t="shared" si="5"/>
        <v>0</v>
      </c>
      <c r="N17" s="90">
        <f t="shared" si="6"/>
        <v>0</v>
      </c>
      <c r="O17" s="79"/>
      <c r="P17" s="38">
        <f t="shared" si="7"/>
      </c>
      <c r="Q17" s="63"/>
    </row>
    <row r="18" spans="1:17" ht="15" customHeight="1" hidden="1">
      <c r="A18" s="71">
        <v>11</v>
      </c>
      <c r="B18" s="52"/>
      <c r="C18" s="53"/>
      <c r="D18" s="65"/>
      <c r="E18" s="72"/>
      <c r="F18" s="68"/>
      <c r="G18" s="39"/>
      <c r="H18" s="39"/>
      <c r="I18" s="88">
        <f t="shared" si="4"/>
        <v>0</v>
      </c>
      <c r="J18" s="23"/>
      <c r="K18" s="20"/>
      <c r="L18" s="20"/>
      <c r="M18" s="89">
        <f t="shared" si="5"/>
        <v>0</v>
      </c>
      <c r="N18" s="90">
        <f t="shared" si="6"/>
        <v>0</v>
      </c>
      <c r="O18" s="79"/>
      <c r="P18" s="38">
        <f t="shared" si="7"/>
      </c>
      <c r="Q18" s="27"/>
    </row>
    <row r="19" spans="1:17" ht="15" customHeight="1" hidden="1">
      <c r="A19" s="86">
        <v>12</v>
      </c>
      <c r="B19" s="27"/>
      <c r="C19" s="26"/>
      <c r="D19" s="50"/>
      <c r="E19" s="67"/>
      <c r="F19" s="62"/>
      <c r="G19" s="61"/>
      <c r="H19" s="61"/>
      <c r="I19" s="88">
        <f t="shared" si="4"/>
        <v>0</v>
      </c>
      <c r="J19" s="23"/>
      <c r="K19" s="20"/>
      <c r="L19" s="20"/>
      <c r="M19" s="89">
        <f t="shared" si="5"/>
        <v>0</v>
      </c>
      <c r="N19" s="90">
        <f t="shared" si="6"/>
        <v>0</v>
      </c>
      <c r="O19" s="79"/>
      <c r="P19" s="38">
        <f t="shared" si="7"/>
      </c>
      <c r="Q19" s="63"/>
    </row>
    <row r="20" spans="1:17" ht="15" customHeight="1" hidden="1">
      <c r="A20" s="86">
        <v>13</v>
      </c>
      <c r="B20" s="32"/>
      <c r="C20" s="36"/>
      <c r="D20" s="48"/>
      <c r="E20" s="66"/>
      <c r="F20" s="43"/>
      <c r="G20" s="42"/>
      <c r="H20" s="42"/>
      <c r="I20" s="88">
        <f t="shared" si="4"/>
        <v>0</v>
      </c>
      <c r="J20" s="23"/>
      <c r="K20" s="20"/>
      <c r="L20" s="20"/>
      <c r="M20" s="89">
        <f t="shared" si="5"/>
        <v>0</v>
      </c>
      <c r="N20" s="90">
        <f t="shared" si="6"/>
        <v>0</v>
      </c>
      <c r="O20" s="79"/>
      <c r="P20" s="38">
        <f t="shared" si="7"/>
      </c>
      <c r="Q20" s="49"/>
    </row>
    <row r="21" spans="1:17" ht="15" customHeight="1" hidden="1">
      <c r="A21" s="56">
        <v>14</v>
      </c>
      <c r="B21" s="30"/>
      <c r="C21" s="53"/>
      <c r="D21" s="51"/>
      <c r="E21" s="74"/>
      <c r="F21" s="62"/>
      <c r="G21" s="61"/>
      <c r="H21" s="61"/>
      <c r="I21" s="88">
        <f t="shared" si="4"/>
        <v>0</v>
      </c>
      <c r="J21" s="23"/>
      <c r="K21" s="20"/>
      <c r="L21" s="20"/>
      <c r="M21" s="89">
        <f t="shared" si="5"/>
        <v>0</v>
      </c>
      <c r="N21" s="90">
        <f t="shared" si="6"/>
        <v>0</v>
      </c>
      <c r="O21" s="79"/>
      <c r="P21" s="38">
        <f t="shared" si="7"/>
      </c>
      <c r="Q21" s="27"/>
    </row>
    <row r="22" spans="1:17" ht="15" customHeight="1" hidden="1">
      <c r="A22" s="71">
        <v>15</v>
      </c>
      <c r="B22" s="29"/>
      <c r="C22" s="28"/>
      <c r="D22" s="31"/>
      <c r="E22" s="67"/>
      <c r="F22" s="62"/>
      <c r="G22" s="61"/>
      <c r="H22" s="61"/>
      <c r="I22" s="88">
        <f t="shared" si="4"/>
        <v>0</v>
      </c>
      <c r="J22" s="23"/>
      <c r="K22" s="20"/>
      <c r="L22" s="20"/>
      <c r="M22" s="89">
        <f t="shared" si="5"/>
        <v>0</v>
      </c>
      <c r="N22" s="90">
        <f t="shared" si="6"/>
        <v>0</v>
      </c>
      <c r="O22" s="79"/>
      <c r="P22" s="38">
        <f t="shared" si="7"/>
      </c>
      <c r="Q22" s="63"/>
    </row>
    <row r="23" spans="1:17" ht="15" customHeight="1" hidden="1">
      <c r="A23" s="86">
        <v>16</v>
      </c>
      <c r="B23" s="30"/>
      <c r="C23" s="55"/>
      <c r="D23" s="51"/>
      <c r="E23" s="67"/>
      <c r="F23" s="62"/>
      <c r="G23" s="61"/>
      <c r="H23" s="61"/>
      <c r="I23" s="88">
        <f t="shared" si="4"/>
        <v>0</v>
      </c>
      <c r="J23" s="23"/>
      <c r="K23" s="20"/>
      <c r="L23" s="20"/>
      <c r="M23" s="89">
        <f t="shared" si="5"/>
        <v>0</v>
      </c>
      <c r="N23" s="90">
        <f t="shared" si="6"/>
        <v>0</v>
      </c>
      <c r="O23" s="79"/>
      <c r="P23" s="38">
        <f t="shared" si="7"/>
      </c>
      <c r="Q23" s="63"/>
    </row>
    <row r="24" spans="1:17" ht="15" customHeight="1" hidden="1">
      <c r="A24" s="86">
        <v>17</v>
      </c>
      <c r="B24" s="29"/>
      <c r="C24" s="28"/>
      <c r="D24" s="31"/>
      <c r="E24" s="66"/>
      <c r="F24" s="40"/>
      <c r="G24" s="41"/>
      <c r="H24" s="41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49"/>
    </row>
    <row r="25" spans="1:18" ht="15" customHeight="1" hidden="1">
      <c r="A25" s="56">
        <v>18</v>
      </c>
      <c r="B25" s="27"/>
      <c r="C25" s="26"/>
      <c r="D25" s="50"/>
      <c r="E25" s="67"/>
      <c r="F25" s="54"/>
      <c r="G25" s="20"/>
      <c r="H25" s="20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63"/>
      <c r="R25" s="75"/>
    </row>
    <row r="26" spans="1:18" ht="15" customHeight="1" hidden="1">
      <c r="A26" s="71">
        <v>19</v>
      </c>
      <c r="B26" s="32"/>
      <c r="C26" s="36"/>
      <c r="D26" s="48"/>
      <c r="E26" s="66"/>
      <c r="F26" s="83"/>
      <c r="G26" s="57"/>
      <c r="H26" s="57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63"/>
      <c r="R26" s="75"/>
    </row>
    <row r="27" spans="1:18" ht="15" customHeight="1" hidden="1">
      <c r="A27" s="86">
        <v>20</v>
      </c>
      <c r="B27" s="32"/>
      <c r="C27" s="36"/>
      <c r="D27" s="48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59"/>
      <c r="R27" s="75"/>
    </row>
    <row r="28" spans="1:17" ht="15" customHeight="1" hidden="1">
      <c r="A28" s="86">
        <v>21</v>
      </c>
      <c r="B28" s="25"/>
      <c r="C28" s="26"/>
      <c r="D28" s="58"/>
      <c r="E28" s="72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63"/>
    </row>
    <row r="29" spans="1:17" ht="15" customHeight="1" hidden="1">
      <c r="A29" s="56">
        <v>22</v>
      </c>
      <c r="B29" s="32"/>
      <c r="C29" s="36"/>
      <c r="D29" s="48"/>
      <c r="E29" s="67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63"/>
    </row>
    <row r="30" spans="1:17" ht="15" customHeight="1" hidden="1">
      <c r="A30" s="71">
        <v>23</v>
      </c>
      <c r="B30" s="32"/>
      <c r="C30" s="47"/>
      <c r="D30" s="48"/>
      <c r="E30" s="66"/>
      <c r="F30" s="54"/>
      <c r="G30" s="20"/>
      <c r="H30" s="20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59"/>
    </row>
    <row r="31" spans="1:17" ht="15" customHeight="1" hidden="1">
      <c r="A31" s="86">
        <v>24</v>
      </c>
      <c r="B31" s="32"/>
      <c r="C31" s="26"/>
      <c r="D31" s="48"/>
      <c r="E31" s="66"/>
      <c r="F31" s="22"/>
      <c r="G31" s="24"/>
      <c r="H31" s="2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49"/>
    </row>
    <row r="32" spans="1:17" ht="15" customHeight="1" hidden="1">
      <c r="A32" s="86">
        <v>25</v>
      </c>
      <c r="B32" s="27"/>
      <c r="C32" s="26"/>
      <c r="D32" s="50"/>
      <c r="E32" s="73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63"/>
    </row>
    <row r="33" spans="1:17" ht="15" customHeight="1" hidden="1">
      <c r="A33" s="56">
        <v>26</v>
      </c>
      <c r="B33" s="34"/>
      <c r="C33" s="37"/>
      <c r="D33" s="9"/>
      <c r="E33" s="85"/>
      <c r="F33" s="40"/>
      <c r="G33" s="41"/>
      <c r="H33" s="44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33"/>
    </row>
    <row r="35" spans="3:16" ht="12.75">
      <c r="C35" s="232" t="s">
        <v>473</v>
      </c>
      <c r="D35" s="233"/>
      <c r="E35" s="233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</row>
    <row r="37" spans="3:4" ht="12.75">
      <c r="C37" s="229"/>
      <c r="D37" s="230" t="s">
        <v>469</v>
      </c>
    </row>
    <row r="38" ht="12.75" hidden="1"/>
    <row r="39" spans="3:4" ht="12.75" hidden="1">
      <c r="C39" s="231"/>
      <c r="D39" s="230" t="s">
        <v>470</v>
      </c>
    </row>
    <row r="41" spans="3:13" ht="12.75">
      <c r="C41" s="232" t="s">
        <v>471</v>
      </c>
      <c r="M41" s="232" t="s">
        <v>472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5:H33 J15:L33">
    <cfRule type="cellIs" priority="20" dxfId="0" operator="greaterThan" stopIfTrue="1">
      <formula>"n"</formula>
    </cfRule>
  </conditionalFormatting>
  <conditionalFormatting sqref="J14:L14 F14:H14">
    <cfRule type="cellIs" priority="11" dxfId="71" operator="greaterThan">
      <formula>"n"</formula>
    </cfRule>
    <cfRule type="cellIs" priority="12" dxfId="70" operator="greaterThan">
      <formula>"b"</formula>
    </cfRule>
    <cfRule type="cellIs" priority="13" dxfId="69" operator="greaterThan">
      <formula>0</formula>
    </cfRule>
  </conditionalFormatting>
  <conditionalFormatting sqref="F10:H10">
    <cfRule type="cellIs" priority="10" dxfId="0" operator="greaterThan" stopIfTrue="1">
      <formula>"n"</formula>
    </cfRule>
  </conditionalFormatting>
  <conditionalFormatting sqref="F9:H9">
    <cfRule type="cellIs" priority="9" dxfId="0" operator="greaterThan" stopIfTrue="1">
      <formula>"n"</formula>
    </cfRule>
  </conditionalFormatting>
  <conditionalFormatting sqref="F12:H12">
    <cfRule type="cellIs" priority="8" dxfId="0" operator="greaterThan" stopIfTrue="1">
      <formula>"n"</formula>
    </cfRule>
  </conditionalFormatting>
  <conditionalFormatting sqref="F11:H11">
    <cfRule type="cellIs" priority="7" dxfId="0" operator="greaterThan" stopIfTrue="1">
      <formula>"n"</formula>
    </cfRule>
  </conditionalFormatting>
  <conditionalFormatting sqref="F13:H13">
    <cfRule type="cellIs" priority="6" dxfId="0" operator="greaterThan" stopIfTrue="1">
      <formula>"n"</formula>
    </cfRule>
  </conditionalFormatting>
  <conditionalFormatting sqref="J10:L10">
    <cfRule type="cellIs" priority="5" dxfId="0" operator="greaterThan" stopIfTrue="1">
      <formula>"n"</formula>
    </cfRule>
  </conditionalFormatting>
  <conditionalFormatting sqref="J9:L9">
    <cfRule type="cellIs" priority="4" dxfId="0" operator="greaterThan" stopIfTrue="1">
      <formula>"n"</formula>
    </cfRule>
  </conditionalFormatting>
  <conditionalFormatting sqref="J12:L12">
    <cfRule type="cellIs" priority="3" dxfId="0" operator="greaterThan" stopIfTrue="1">
      <formula>"n"</formula>
    </cfRule>
  </conditionalFormatting>
  <conditionalFormatting sqref="J11:L11">
    <cfRule type="cellIs" priority="2" dxfId="0" operator="greaterThan" stopIfTrue="1">
      <formula>"n"</formula>
    </cfRule>
  </conditionalFormatting>
  <conditionalFormatting sqref="J13:L13">
    <cfRule type="cellIs" priority="1" dxfId="0" operator="greaterThan" stopIfTrue="1">
      <formula>"n"</formula>
    </cfRule>
  </conditionalFormatting>
  <dataValidations count="1">
    <dataValidation type="whole" allowBlank="1" sqref="F24:H33 F11:H12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Sekretariatas</cp:lastModifiedBy>
  <cp:lastPrinted>2017-06-15T08:50:05Z</cp:lastPrinted>
  <dcterms:created xsi:type="dcterms:W3CDTF">2003-02-19T08:10:17Z</dcterms:created>
  <dcterms:modified xsi:type="dcterms:W3CDTF">2017-06-15T08:53:36Z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